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3830" windowHeight="9165"/>
  </bookViews>
  <sheets>
    <sheet name="5 valori" sheetId="1" r:id="rId1"/>
    <sheet name="Sheet1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21" i="1"/>
  <c r="C21" i="1"/>
  <c r="C20" i="1"/>
  <c r="C19" i="1"/>
  <c r="C18" i="1"/>
  <c r="C17" i="1"/>
  <c r="B9" i="1" l="1"/>
  <c r="T1" i="1" s="1"/>
  <c r="A9" i="1"/>
  <c r="L47" i="4"/>
  <c r="C47" i="4"/>
  <c r="AC46" i="4"/>
  <c r="AA46" i="4"/>
  <c r="L46" i="4"/>
  <c r="C46" i="4"/>
  <c r="AC45" i="4"/>
  <c r="AA45" i="4"/>
  <c r="L45" i="4"/>
  <c r="C45" i="4"/>
  <c r="AC44" i="4"/>
  <c r="AA44" i="4"/>
  <c r="L44" i="4"/>
  <c r="C44" i="4"/>
  <c r="AC43" i="4"/>
  <c r="AA43" i="4"/>
  <c r="L43" i="4"/>
  <c r="C43" i="4"/>
  <c r="AC42" i="4"/>
  <c r="AA42" i="4"/>
  <c r="L42" i="4"/>
  <c r="C42" i="4"/>
  <c r="AC41" i="4"/>
  <c r="AA41" i="4"/>
  <c r="L41" i="4"/>
  <c r="C41" i="4"/>
  <c r="AC40" i="4"/>
  <c r="AA40" i="4"/>
  <c r="L40" i="4"/>
  <c r="C40" i="4"/>
  <c r="AC39" i="4"/>
  <c r="AA39" i="4"/>
  <c r="L39" i="4"/>
  <c r="C39" i="4"/>
  <c r="AC38" i="4"/>
  <c r="AA38" i="4"/>
  <c r="L38" i="4"/>
  <c r="C38" i="4"/>
  <c r="AC37" i="4"/>
  <c r="AA37" i="4"/>
  <c r="L37" i="4"/>
  <c r="C37" i="4"/>
  <c r="AC36" i="4"/>
  <c r="AA36" i="4"/>
  <c r="L36" i="4"/>
  <c r="C36" i="4"/>
  <c r="AC35" i="4"/>
  <c r="AA35" i="4"/>
  <c r="L35" i="4"/>
  <c r="C35" i="4"/>
  <c r="AC34" i="4"/>
  <c r="AA34" i="4"/>
  <c r="L34" i="4"/>
  <c r="C34" i="4"/>
  <c r="AC33" i="4"/>
  <c r="AA33" i="4"/>
  <c r="L33" i="4"/>
  <c r="C33" i="4"/>
  <c r="AC32" i="4"/>
  <c r="AA32" i="4"/>
  <c r="L32" i="4"/>
  <c r="C32" i="4"/>
  <c r="AC31" i="4"/>
  <c r="AA31" i="4"/>
  <c r="L31" i="4"/>
  <c r="C31" i="4"/>
  <c r="AC30" i="4"/>
  <c r="AA30" i="4"/>
  <c r="L30" i="4"/>
  <c r="C30" i="4"/>
  <c r="AC29" i="4"/>
  <c r="AA29" i="4"/>
  <c r="L29" i="4"/>
  <c r="C29" i="4"/>
  <c r="AC28" i="4"/>
  <c r="AA28" i="4"/>
  <c r="L28" i="4"/>
  <c r="C28" i="4"/>
  <c r="AC27" i="4"/>
  <c r="AA27" i="4"/>
  <c r="L27" i="4"/>
  <c r="C27" i="4"/>
  <c r="AC26" i="4"/>
  <c r="AA26" i="4"/>
  <c r="L26" i="4"/>
  <c r="C26" i="4"/>
  <c r="AC25" i="4"/>
  <c r="AA25" i="4"/>
  <c r="L25" i="4"/>
  <c r="C25" i="4"/>
  <c r="AC24" i="4"/>
  <c r="AA24" i="4"/>
  <c r="L24" i="4"/>
  <c r="C24" i="4"/>
  <c r="AC23" i="4"/>
  <c r="AA23" i="4"/>
  <c r="L23" i="4"/>
  <c r="C23" i="4"/>
  <c r="AC22" i="4"/>
  <c r="AA22" i="4"/>
  <c r="L22" i="4"/>
  <c r="C22" i="4"/>
  <c r="AC21" i="4"/>
  <c r="AA21" i="4"/>
  <c r="L21" i="4"/>
  <c r="C21" i="4"/>
  <c r="AC20" i="4"/>
  <c r="AA20" i="4"/>
  <c r="L20" i="4"/>
  <c r="C20" i="4"/>
  <c r="AC19" i="4"/>
  <c r="AA19" i="4"/>
  <c r="L19" i="4"/>
  <c r="C19" i="4"/>
  <c r="AC18" i="4"/>
  <c r="AA18" i="4"/>
  <c r="L18" i="4"/>
  <c r="C18" i="4"/>
  <c r="AC17" i="4"/>
  <c r="AA17" i="4"/>
  <c r="L17" i="4"/>
  <c r="C17" i="4"/>
  <c r="AC16" i="4"/>
  <c r="AA16" i="4"/>
  <c r="L16" i="4"/>
  <c r="C16" i="4"/>
  <c r="AC15" i="4"/>
  <c r="AA15" i="4"/>
  <c r="L15" i="4"/>
  <c r="C15" i="4"/>
  <c r="AC14" i="4"/>
  <c r="AA14" i="4"/>
  <c r="L14" i="4"/>
  <c r="C14" i="4"/>
  <c r="AC13" i="4"/>
  <c r="AA13" i="4"/>
  <c r="L13" i="4"/>
  <c r="C13" i="4"/>
  <c r="AC12" i="4"/>
  <c r="AA12" i="4"/>
  <c r="L12" i="4"/>
  <c r="L9" i="4" s="1"/>
  <c r="T2" i="4" s="1"/>
  <c r="Q16" i="4" s="1"/>
  <c r="C12" i="4"/>
  <c r="B9" i="4"/>
  <c r="T1" i="4" s="1"/>
  <c r="A9" i="4"/>
  <c r="P2" i="4" s="1"/>
  <c r="P1" i="4"/>
  <c r="P22" i="4" s="1"/>
  <c r="M1" i="4"/>
  <c r="M4" i="4" s="1"/>
  <c r="AC13" i="1"/>
  <c r="AC14" i="1"/>
  <c r="AC15" i="1"/>
  <c r="AC16" i="1"/>
  <c r="AC12" i="1"/>
  <c r="L13" i="1"/>
  <c r="L14" i="1"/>
  <c r="L15" i="1"/>
  <c r="L16" i="1"/>
  <c r="L12" i="1"/>
  <c r="P1" i="1"/>
  <c r="P29" i="1" s="1"/>
  <c r="P2" i="1"/>
  <c r="P30" i="1" s="1"/>
  <c r="C13" i="1"/>
  <c r="C14" i="1"/>
  <c r="C15" i="1"/>
  <c r="C16" i="1"/>
  <c r="C12" i="1"/>
  <c r="C9" i="1" s="1"/>
  <c r="Q1" i="4" l="1"/>
  <c r="Q8" i="4" s="1"/>
  <c r="P15" i="4"/>
  <c r="C9" i="4"/>
  <c r="Q2" i="4" s="1"/>
  <c r="Q23" i="4" s="1"/>
  <c r="L9" i="1"/>
  <c r="T2" i="1" s="1"/>
  <c r="S30" i="1" s="1"/>
  <c r="Q2" i="1"/>
  <c r="Q9" i="1" s="1"/>
  <c r="D45" i="4"/>
  <c r="D37" i="4"/>
  <c r="D31" i="4"/>
  <c r="D43" i="4"/>
  <c r="D35" i="4"/>
  <c r="D29" i="4"/>
  <c r="D46" i="4"/>
  <c r="D38" i="4"/>
  <c r="D26" i="4"/>
  <c r="D20" i="4"/>
  <c r="D16" i="4"/>
  <c r="D41" i="4"/>
  <c r="D25" i="4"/>
  <c r="D21" i="4"/>
  <c r="D15" i="4"/>
  <c r="D44" i="4"/>
  <c r="D36" i="4"/>
  <c r="D24" i="4"/>
  <c r="D47" i="4"/>
  <c r="D39" i="4"/>
  <c r="D33" i="4"/>
  <c r="D27" i="4"/>
  <c r="D23" i="4"/>
  <c r="D34" i="4"/>
  <c r="D32" i="4"/>
  <c r="D19" i="4"/>
  <c r="D22" i="4"/>
  <c r="D13" i="4"/>
  <c r="D30" i="4"/>
  <c r="D18" i="4"/>
  <c r="D17" i="4"/>
  <c r="D12" i="4"/>
  <c r="D28" i="4"/>
  <c r="D14" i="4"/>
  <c r="D42" i="4"/>
  <c r="D40" i="4"/>
  <c r="R22" i="4"/>
  <c r="S29" i="4"/>
  <c r="P8" i="4"/>
  <c r="Q15" i="4"/>
  <c r="R23" i="4"/>
  <c r="P23" i="4"/>
  <c r="P30" i="4"/>
  <c r="P16" i="4"/>
  <c r="Q22" i="4"/>
  <c r="Q29" i="4"/>
  <c r="S30" i="4"/>
  <c r="P9" i="4"/>
  <c r="P29" i="4"/>
  <c r="R22" i="1"/>
  <c r="Q15" i="1"/>
  <c r="P8" i="1"/>
  <c r="S29" i="1"/>
  <c r="Q1" i="1"/>
  <c r="Q29" i="1" s="1"/>
  <c r="P22" i="1"/>
  <c r="P15" i="1"/>
  <c r="Q8" i="1"/>
  <c r="P23" i="1"/>
  <c r="Q22" i="1"/>
  <c r="P16" i="1"/>
  <c r="M4" i="1"/>
  <c r="D21" i="1" s="1"/>
  <c r="Q30" i="4" l="1"/>
  <c r="Q9" i="4"/>
  <c r="E21" i="1"/>
  <c r="F21" i="1"/>
  <c r="D19" i="1"/>
  <c r="F19" i="1" s="1"/>
  <c r="D20" i="1"/>
  <c r="D17" i="1"/>
  <c r="F17" i="1" s="1"/>
  <c r="D18" i="1"/>
  <c r="P9" i="1"/>
  <c r="R23" i="1"/>
  <c r="Q23" i="1"/>
  <c r="Q16" i="1"/>
  <c r="Q30" i="1"/>
  <c r="F27" i="4"/>
  <c r="E27" i="4"/>
  <c r="F29" i="4"/>
  <c r="E29" i="4"/>
  <c r="E40" i="4"/>
  <c r="F40" i="4"/>
  <c r="F13" i="4"/>
  <c r="E13" i="4"/>
  <c r="F39" i="4"/>
  <c r="E39" i="4"/>
  <c r="F41" i="4"/>
  <c r="E41" i="4"/>
  <c r="F43" i="4"/>
  <c r="E43" i="4"/>
  <c r="F42" i="4"/>
  <c r="E42" i="4"/>
  <c r="F22" i="4"/>
  <c r="E22" i="4"/>
  <c r="F47" i="4"/>
  <c r="E47" i="4"/>
  <c r="F16" i="4"/>
  <c r="E16" i="4"/>
  <c r="F31" i="4"/>
  <c r="E31" i="4"/>
  <c r="F21" i="4"/>
  <c r="E21" i="4"/>
  <c r="E30" i="4"/>
  <c r="F30" i="4"/>
  <c r="F33" i="4"/>
  <c r="E33" i="4"/>
  <c r="F25" i="4"/>
  <c r="E25" i="4"/>
  <c r="F35" i="4"/>
  <c r="E35" i="4"/>
  <c r="F19" i="4"/>
  <c r="E19" i="4"/>
  <c r="F24" i="4"/>
  <c r="E24" i="4"/>
  <c r="E20" i="4"/>
  <c r="F20" i="4"/>
  <c r="F37" i="4"/>
  <c r="E37" i="4"/>
  <c r="F18" i="4"/>
  <c r="E18" i="4"/>
  <c r="F14" i="4"/>
  <c r="E14" i="4"/>
  <c r="F28" i="4"/>
  <c r="E28" i="4"/>
  <c r="F32" i="4"/>
  <c r="E32" i="4"/>
  <c r="F36" i="4"/>
  <c r="E36" i="4"/>
  <c r="E26" i="4"/>
  <c r="F26" i="4"/>
  <c r="F45" i="4"/>
  <c r="E45" i="4"/>
  <c r="E12" i="4"/>
  <c r="F12" i="4"/>
  <c r="E34" i="4"/>
  <c r="F34" i="4"/>
  <c r="F44" i="4"/>
  <c r="E44" i="4"/>
  <c r="E38" i="4"/>
  <c r="F38" i="4"/>
  <c r="F17" i="4"/>
  <c r="E17" i="4"/>
  <c r="F23" i="4"/>
  <c r="E23" i="4"/>
  <c r="E15" i="4"/>
  <c r="F15" i="4"/>
  <c r="E46" i="4"/>
  <c r="F46" i="4"/>
  <c r="D14" i="1"/>
  <c r="D15" i="1"/>
  <c r="D16" i="1"/>
  <c r="D12" i="1"/>
  <c r="D13" i="1"/>
  <c r="E17" i="1" l="1"/>
  <c r="K17" i="1" s="1"/>
  <c r="E19" i="1"/>
  <c r="G19" i="1" s="1"/>
  <c r="K21" i="1"/>
  <c r="I21" i="1"/>
  <c r="G21" i="1"/>
  <c r="H21" i="1"/>
  <c r="J21" i="1"/>
  <c r="E20" i="1"/>
  <c r="F20" i="1"/>
  <c r="J19" i="1"/>
  <c r="H19" i="1"/>
  <c r="E18" i="1"/>
  <c r="F18" i="1"/>
  <c r="H17" i="1"/>
  <c r="J17" i="1"/>
  <c r="H32" i="4"/>
  <c r="N32" i="4"/>
  <c r="J32" i="4"/>
  <c r="M21" i="4"/>
  <c r="K21" i="4"/>
  <c r="I21" i="4"/>
  <c r="G21" i="4"/>
  <c r="G46" i="4"/>
  <c r="M46" i="4"/>
  <c r="K46" i="4"/>
  <c r="I46" i="4"/>
  <c r="I45" i="4"/>
  <c r="G45" i="4"/>
  <c r="M45" i="4"/>
  <c r="K45" i="4"/>
  <c r="J37" i="4"/>
  <c r="H37" i="4"/>
  <c r="N37" i="4"/>
  <c r="N35" i="4"/>
  <c r="J35" i="4"/>
  <c r="H35" i="4"/>
  <c r="H22" i="4"/>
  <c r="N22" i="4"/>
  <c r="J22" i="4"/>
  <c r="G38" i="4"/>
  <c r="M38" i="4"/>
  <c r="K38" i="4"/>
  <c r="I38" i="4"/>
  <c r="H28" i="4"/>
  <c r="N28" i="4"/>
  <c r="J28" i="4"/>
  <c r="M25" i="4"/>
  <c r="K25" i="4"/>
  <c r="I25" i="4"/>
  <c r="G25" i="4"/>
  <c r="K42" i="4"/>
  <c r="I42" i="4"/>
  <c r="G42" i="4"/>
  <c r="M42" i="4"/>
  <c r="I13" i="4"/>
  <c r="G13" i="4"/>
  <c r="M13" i="4"/>
  <c r="K13" i="4"/>
  <c r="M15" i="4"/>
  <c r="K15" i="4"/>
  <c r="I15" i="4"/>
  <c r="G15" i="4"/>
  <c r="I44" i="4"/>
  <c r="G44" i="4"/>
  <c r="M44" i="4"/>
  <c r="K44" i="4"/>
  <c r="J26" i="4"/>
  <c r="N26" i="4"/>
  <c r="H26" i="4"/>
  <c r="I14" i="4"/>
  <c r="G14" i="4"/>
  <c r="K14" i="4"/>
  <c r="M14" i="4"/>
  <c r="M20" i="4"/>
  <c r="K20" i="4"/>
  <c r="I20" i="4"/>
  <c r="G20" i="4"/>
  <c r="H25" i="4"/>
  <c r="N25" i="4"/>
  <c r="J25" i="4"/>
  <c r="J31" i="4"/>
  <c r="H31" i="4"/>
  <c r="N31" i="4"/>
  <c r="H42" i="4"/>
  <c r="N42" i="4"/>
  <c r="J42" i="4"/>
  <c r="H13" i="4"/>
  <c r="N13" i="4"/>
  <c r="J13" i="4"/>
  <c r="G23" i="4"/>
  <c r="M23" i="4"/>
  <c r="K23" i="4"/>
  <c r="I23" i="4"/>
  <c r="N44" i="4"/>
  <c r="J44" i="4"/>
  <c r="H44" i="4"/>
  <c r="G26" i="4"/>
  <c r="M26" i="4"/>
  <c r="K26" i="4"/>
  <c r="I26" i="4"/>
  <c r="J14" i="4"/>
  <c r="H14" i="4"/>
  <c r="N14" i="4"/>
  <c r="I24" i="4"/>
  <c r="G24" i="4"/>
  <c r="M24" i="4"/>
  <c r="K24" i="4"/>
  <c r="G33" i="4"/>
  <c r="M33" i="4"/>
  <c r="I33" i="4"/>
  <c r="K33" i="4"/>
  <c r="K16" i="4"/>
  <c r="I16" i="4"/>
  <c r="G16" i="4"/>
  <c r="M16" i="4"/>
  <c r="K43" i="4"/>
  <c r="I43" i="4"/>
  <c r="M43" i="4"/>
  <c r="G43" i="4"/>
  <c r="J40" i="4"/>
  <c r="H40" i="4"/>
  <c r="N40" i="4"/>
  <c r="K22" i="4"/>
  <c r="I22" i="4"/>
  <c r="G22" i="4"/>
  <c r="M22" i="4"/>
  <c r="J23" i="4"/>
  <c r="H23" i="4"/>
  <c r="N23" i="4"/>
  <c r="J34" i="4"/>
  <c r="H34" i="4"/>
  <c r="N34" i="4"/>
  <c r="I36" i="4"/>
  <c r="G36" i="4"/>
  <c r="M36" i="4"/>
  <c r="K36" i="4"/>
  <c r="N24" i="4"/>
  <c r="H24" i="4"/>
  <c r="J24" i="4"/>
  <c r="J33" i="4"/>
  <c r="H33" i="4"/>
  <c r="N33" i="4"/>
  <c r="J16" i="4"/>
  <c r="H16" i="4"/>
  <c r="N16" i="4"/>
  <c r="N43" i="4"/>
  <c r="J43" i="4"/>
  <c r="H43" i="4"/>
  <c r="M40" i="4"/>
  <c r="K40" i="4"/>
  <c r="I40" i="4"/>
  <c r="G40" i="4"/>
  <c r="M12" i="4"/>
  <c r="K12" i="4"/>
  <c r="G12" i="4"/>
  <c r="I12" i="4"/>
  <c r="E9" i="4"/>
  <c r="I37" i="4"/>
  <c r="G37" i="4"/>
  <c r="M37" i="4"/>
  <c r="K37" i="4"/>
  <c r="J38" i="4"/>
  <c r="N38" i="4"/>
  <c r="H38" i="4"/>
  <c r="K28" i="4"/>
  <c r="I28" i="4"/>
  <c r="G28" i="4"/>
  <c r="M28" i="4"/>
  <c r="H21" i="4"/>
  <c r="N21" i="4"/>
  <c r="J21" i="4"/>
  <c r="J39" i="4"/>
  <c r="H39" i="4"/>
  <c r="N39" i="4"/>
  <c r="J15" i="4"/>
  <c r="N15" i="4"/>
  <c r="H15" i="4"/>
  <c r="J45" i="4"/>
  <c r="H45" i="4"/>
  <c r="N45" i="4"/>
  <c r="J20" i="4"/>
  <c r="N20" i="4"/>
  <c r="H20" i="4"/>
  <c r="I31" i="4"/>
  <c r="G31" i="4"/>
  <c r="K31" i="4"/>
  <c r="M31" i="4"/>
  <c r="K17" i="4"/>
  <c r="G17" i="4"/>
  <c r="M17" i="4"/>
  <c r="I17" i="4"/>
  <c r="M34" i="4"/>
  <c r="K34" i="4"/>
  <c r="I34" i="4"/>
  <c r="G34" i="4"/>
  <c r="N36" i="4"/>
  <c r="J36" i="4"/>
  <c r="H36" i="4"/>
  <c r="I18" i="4"/>
  <c r="G18" i="4"/>
  <c r="M18" i="4"/>
  <c r="K18" i="4"/>
  <c r="I19" i="4"/>
  <c r="M19" i="4"/>
  <c r="G19" i="4"/>
  <c r="K19" i="4"/>
  <c r="J30" i="4"/>
  <c r="H30" i="4"/>
  <c r="N30" i="4"/>
  <c r="G47" i="4"/>
  <c r="M47" i="4"/>
  <c r="K47" i="4"/>
  <c r="I47" i="4"/>
  <c r="M41" i="4"/>
  <c r="K41" i="4"/>
  <c r="I41" i="4"/>
  <c r="G41" i="4"/>
  <c r="K29" i="4"/>
  <c r="I29" i="4"/>
  <c r="M29" i="4"/>
  <c r="G29" i="4"/>
  <c r="J17" i="4"/>
  <c r="H17" i="4"/>
  <c r="N17" i="4"/>
  <c r="H12" i="4"/>
  <c r="N12" i="4"/>
  <c r="J12" i="4"/>
  <c r="F9" i="4"/>
  <c r="K32" i="4"/>
  <c r="I32" i="4"/>
  <c r="G32" i="4"/>
  <c r="M32" i="4"/>
  <c r="J18" i="4"/>
  <c r="H18" i="4"/>
  <c r="N18" i="4"/>
  <c r="J19" i="4"/>
  <c r="H19" i="4"/>
  <c r="N19" i="4"/>
  <c r="M30" i="4"/>
  <c r="K30" i="4"/>
  <c r="I30" i="4"/>
  <c r="G30" i="4"/>
  <c r="J47" i="4"/>
  <c r="H47" i="4"/>
  <c r="N47" i="4"/>
  <c r="H41" i="4"/>
  <c r="N41" i="4"/>
  <c r="J41" i="4"/>
  <c r="N29" i="4"/>
  <c r="J29" i="4"/>
  <c r="H29" i="4"/>
  <c r="J46" i="4"/>
  <c r="N46" i="4"/>
  <c r="H46" i="4"/>
  <c r="K35" i="4"/>
  <c r="I35" i="4"/>
  <c r="M35" i="4"/>
  <c r="G35" i="4"/>
  <c r="G39" i="4"/>
  <c r="M39" i="4"/>
  <c r="K39" i="4"/>
  <c r="I39" i="4"/>
  <c r="G27" i="4"/>
  <c r="M27" i="4"/>
  <c r="K27" i="4"/>
  <c r="I27" i="4"/>
  <c r="J27" i="4"/>
  <c r="H27" i="4"/>
  <c r="N27" i="4"/>
  <c r="E13" i="1"/>
  <c r="F13" i="1"/>
  <c r="F12" i="1"/>
  <c r="E12" i="1"/>
  <c r="F16" i="1"/>
  <c r="E16" i="1"/>
  <c r="F15" i="1"/>
  <c r="E15" i="1"/>
  <c r="F14" i="1"/>
  <c r="E14" i="1"/>
  <c r="K19" i="1" l="1"/>
  <c r="I17" i="1"/>
  <c r="G17" i="1"/>
  <c r="I19" i="1"/>
  <c r="K20" i="1"/>
  <c r="I20" i="1"/>
  <c r="G20" i="1"/>
  <c r="H20" i="1"/>
  <c r="J20" i="1"/>
  <c r="G18" i="1"/>
  <c r="K18" i="1"/>
  <c r="I18" i="1"/>
  <c r="J18" i="1"/>
  <c r="H18" i="1"/>
  <c r="F9" i="1"/>
  <c r="E9" i="1"/>
  <c r="H9" i="4"/>
  <c r="S2" i="4" s="1"/>
  <c r="M9" i="4"/>
  <c r="T3" i="4" s="1"/>
  <c r="R24" i="4" s="1"/>
  <c r="P3" i="4"/>
  <c r="R1" i="4"/>
  <c r="P4" i="4"/>
  <c r="S1" i="4"/>
  <c r="I9" i="4"/>
  <c r="R3" i="4" s="1"/>
  <c r="J9" i="4"/>
  <c r="S4" i="4" s="1"/>
  <c r="G9" i="4"/>
  <c r="N9" i="4"/>
  <c r="T4" i="4" s="1"/>
  <c r="K9" i="4"/>
  <c r="M15" i="1"/>
  <c r="I15" i="1"/>
  <c r="G15" i="1"/>
  <c r="K15" i="1"/>
  <c r="J16" i="1"/>
  <c r="N16" i="1"/>
  <c r="H16" i="1"/>
  <c r="K13" i="1"/>
  <c r="I13" i="1"/>
  <c r="G13" i="1"/>
  <c r="M13" i="1"/>
  <c r="M14" i="1"/>
  <c r="K14" i="1"/>
  <c r="G14" i="1"/>
  <c r="I14" i="1"/>
  <c r="I16" i="1"/>
  <c r="K16" i="1"/>
  <c r="G16" i="1"/>
  <c r="M16" i="1"/>
  <c r="N13" i="1"/>
  <c r="J13" i="1"/>
  <c r="H13" i="1"/>
  <c r="H14" i="1"/>
  <c r="N14" i="1"/>
  <c r="J14" i="1"/>
  <c r="H15" i="1"/>
  <c r="N15" i="1"/>
  <c r="J15" i="1"/>
  <c r="H12" i="1"/>
  <c r="J12" i="1"/>
  <c r="N12" i="1"/>
  <c r="K12" i="1"/>
  <c r="I12" i="1"/>
  <c r="G12" i="1"/>
  <c r="M12" i="1"/>
  <c r="N9" i="1" l="1"/>
  <c r="T4" i="1" s="1"/>
  <c r="R25" i="1" s="1"/>
  <c r="M9" i="1"/>
  <c r="T3" i="1" s="1"/>
  <c r="P10" i="1" s="1"/>
  <c r="G9" i="1"/>
  <c r="Q3" i="1" s="1"/>
  <c r="K9" i="1"/>
  <c r="S3" i="1" s="1"/>
  <c r="J9" i="1"/>
  <c r="S4" i="1" s="1"/>
  <c r="S11" i="1" s="1"/>
  <c r="I9" i="1"/>
  <c r="R3" i="1" s="1"/>
  <c r="R17" i="1" s="1"/>
  <c r="H9" i="1"/>
  <c r="S2" i="1" s="1"/>
  <c r="Q4" i="4"/>
  <c r="Q25" i="4" s="1"/>
  <c r="P10" i="4"/>
  <c r="Q17" i="4"/>
  <c r="S31" i="4"/>
  <c r="R2" i="4"/>
  <c r="Q3" i="4"/>
  <c r="S18" i="4"/>
  <c r="S25" i="4"/>
  <c r="S11" i="4"/>
  <c r="R31" i="4"/>
  <c r="R10" i="4"/>
  <c r="R17" i="4"/>
  <c r="S15" i="4"/>
  <c r="S8" i="4"/>
  <c r="S22" i="4"/>
  <c r="P32" i="4"/>
  <c r="P18" i="4"/>
  <c r="P25" i="4"/>
  <c r="S23" i="4"/>
  <c r="S16" i="4"/>
  <c r="S9" i="4"/>
  <c r="R29" i="4"/>
  <c r="R15" i="4"/>
  <c r="R8" i="4"/>
  <c r="R4" i="4"/>
  <c r="S3" i="4"/>
  <c r="P24" i="4"/>
  <c r="P31" i="4"/>
  <c r="P17" i="4"/>
  <c r="P11" i="4"/>
  <c r="R25" i="4"/>
  <c r="Q18" i="4"/>
  <c r="S32" i="4"/>
  <c r="P4" i="1"/>
  <c r="S1" i="1"/>
  <c r="R1" i="1"/>
  <c r="P3" i="1"/>
  <c r="Q11" i="4" l="1"/>
  <c r="Q32" i="4"/>
  <c r="S17" i="4"/>
  <c r="S10" i="4"/>
  <c r="S24" i="4"/>
  <c r="Q31" i="4"/>
  <c r="Q10" i="4"/>
  <c r="Q24" i="4"/>
  <c r="R32" i="4"/>
  <c r="R18" i="4"/>
  <c r="R11" i="4"/>
  <c r="R30" i="4"/>
  <c r="R16" i="4"/>
  <c r="R9" i="4"/>
  <c r="T6" i="4"/>
  <c r="S18" i="1"/>
  <c r="S25" i="1"/>
  <c r="R2" i="1"/>
  <c r="R30" i="1" s="1"/>
  <c r="R4" i="1"/>
  <c r="R11" i="1" s="1"/>
  <c r="Q4" i="1"/>
  <c r="Q25" i="1" s="1"/>
  <c r="R24" i="1"/>
  <c r="R10" i="1"/>
  <c r="Q18" i="1"/>
  <c r="S32" i="1"/>
  <c r="Q17" i="1"/>
  <c r="R31" i="1"/>
  <c r="P11" i="1"/>
  <c r="S31" i="1"/>
  <c r="S22" i="1"/>
  <c r="S8" i="1"/>
  <c r="S15" i="1"/>
  <c r="Q24" i="1"/>
  <c r="Q10" i="1"/>
  <c r="Q31" i="1"/>
  <c r="R29" i="1"/>
  <c r="R8" i="1"/>
  <c r="R15" i="1"/>
  <c r="S10" i="1"/>
  <c r="S17" i="1"/>
  <c r="S24" i="1"/>
  <c r="P31" i="1"/>
  <c r="P17" i="1"/>
  <c r="P24" i="1"/>
  <c r="S9" i="1"/>
  <c r="S23" i="1"/>
  <c r="S16" i="1"/>
  <c r="P32" i="1"/>
  <c r="P25" i="1"/>
  <c r="P18" i="1"/>
  <c r="S27" i="4" l="1"/>
  <c r="T27" i="4" s="1"/>
  <c r="X39" i="4" s="1"/>
  <c r="S34" i="4"/>
  <c r="T34" i="4" s="1"/>
  <c r="Y34" i="4" s="1"/>
  <c r="S20" i="4"/>
  <c r="T20" i="4" s="1"/>
  <c r="W30" i="4" s="1"/>
  <c r="S13" i="4"/>
  <c r="T13" i="4" s="1"/>
  <c r="Z39" i="4" s="1"/>
  <c r="R32" i="1"/>
  <c r="R18" i="1"/>
  <c r="Q32" i="1"/>
  <c r="R9" i="1"/>
  <c r="Q11" i="1"/>
  <c r="R16" i="1"/>
  <c r="T6" i="1"/>
  <c r="S27" i="1"/>
  <c r="X13" i="4" l="1"/>
  <c r="X43" i="4"/>
  <c r="X45" i="4"/>
  <c r="X22" i="4"/>
  <c r="X26" i="4"/>
  <c r="X20" i="4"/>
  <c r="X16" i="4"/>
  <c r="X21" i="4"/>
  <c r="X30" i="4"/>
  <c r="X46" i="4"/>
  <c r="X24" i="4"/>
  <c r="X28" i="4"/>
  <c r="X27" i="4"/>
  <c r="X14" i="4"/>
  <c r="X40" i="4"/>
  <c r="X31" i="4"/>
  <c r="X32" i="4"/>
  <c r="X15" i="4"/>
  <c r="X41" i="4"/>
  <c r="X36" i="4"/>
  <c r="X44" i="4"/>
  <c r="X19" i="4"/>
  <c r="X29" i="4"/>
  <c r="X47" i="4"/>
  <c r="X17" i="4"/>
  <c r="X34" i="4"/>
  <c r="X18" i="4"/>
  <c r="X42" i="4"/>
  <c r="X38" i="4"/>
  <c r="X23" i="4"/>
  <c r="X25" i="4"/>
  <c r="X33" i="4"/>
  <c r="X12" i="4"/>
  <c r="X35" i="4"/>
  <c r="X37" i="4"/>
  <c r="Y47" i="4"/>
  <c r="Y36" i="4"/>
  <c r="Y46" i="4"/>
  <c r="Y21" i="4"/>
  <c r="Y40" i="4"/>
  <c r="Y30" i="4"/>
  <c r="Y38" i="4"/>
  <c r="Y23" i="4"/>
  <c r="Y31" i="4"/>
  <c r="Y29" i="4"/>
  <c r="Y15" i="4"/>
  <c r="Y13" i="4"/>
  <c r="Y19" i="4"/>
  <c r="Y27" i="4"/>
  <c r="Y42" i="4"/>
  <c r="Z44" i="4"/>
  <c r="Y33" i="4"/>
  <c r="Y17" i="4"/>
  <c r="Y35" i="4"/>
  <c r="Y25" i="4"/>
  <c r="Y44" i="4"/>
  <c r="Y18" i="4"/>
  <c r="Y37" i="4"/>
  <c r="Y22" i="4"/>
  <c r="Y45" i="4"/>
  <c r="Y41" i="4"/>
  <c r="Y26" i="4"/>
  <c r="Y20" i="4"/>
  <c r="Y28" i="4"/>
  <c r="Y39" i="4"/>
  <c r="Y43" i="4"/>
  <c r="Y16" i="4"/>
  <c r="Y14" i="4"/>
  <c r="Y12" i="4"/>
  <c r="Y32" i="4"/>
  <c r="Y24" i="4"/>
  <c r="W21" i="4"/>
  <c r="W47" i="4"/>
  <c r="W35" i="4"/>
  <c r="W24" i="4"/>
  <c r="W13" i="4"/>
  <c r="W22" i="4"/>
  <c r="W15" i="4"/>
  <c r="W14" i="4"/>
  <c r="W42" i="4"/>
  <c r="W41" i="4"/>
  <c r="W40" i="4"/>
  <c r="W17" i="4"/>
  <c r="W26" i="4"/>
  <c r="Z15" i="4"/>
  <c r="W12" i="4"/>
  <c r="W36" i="4"/>
  <c r="W20" i="4"/>
  <c r="W44" i="4"/>
  <c r="W18" i="4"/>
  <c r="W25" i="4"/>
  <c r="W29" i="4"/>
  <c r="W32" i="4"/>
  <c r="W31" i="4"/>
  <c r="W27" i="4"/>
  <c r="W37" i="4"/>
  <c r="W33" i="4"/>
  <c r="W38" i="4"/>
  <c r="Z21" i="4"/>
  <c r="W16" i="4"/>
  <c r="W28" i="4"/>
  <c r="W19" i="4"/>
  <c r="W23" i="4"/>
  <c r="W43" i="4"/>
  <c r="W45" i="4"/>
  <c r="W39" i="4"/>
  <c r="W46" i="4"/>
  <c r="Z38" i="4"/>
  <c r="W34" i="4"/>
  <c r="Z46" i="4"/>
  <c r="Z40" i="4"/>
  <c r="Z19" i="4"/>
  <c r="Z34" i="4"/>
  <c r="Z47" i="4"/>
  <c r="Z36" i="4"/>
  <c r="Z25" i="4"/>
  <c r="Z42" i="4"/>
  <c r="Z31" i="4"/>
  <c r="Z35" i="4"/>
  <c r="Z37" i="4"/>
  <c r="Z27" i="4"/>
  <c r="Z23" i="4"/>
  <c r="Z16" i="4"/>
  <c r="Z41" i="4"/>
  <c r="Z43" i="4"/>
  <c r="Z45" i="4"/>
  <c r="Z17" i="4"/>
  <c r="Z28" i="4"/>
  <c r="Z22" i="4"/>
  <c r="Z14" i="4"/>
  <c r="Z29" i="4"/>
  <c r="Z18" i="4"/>
  <c r="Z12" i="4"/>
  <c r="Z26" i="4"/>
  <c r="Z20" i="4"/>
  <c r="Z33" i="4"/>
  <c r="Z30" i="4"/>
  <c r="AE30" i="4" s="1"/>
  <c r="AB30" i="4" s="1"/>
  <c r="AD30" i="4" s="1"/>
  <c r="Z13" i="4"/>
  <c r="Z32" i="4"/>
  <c r="Z24" i="4"/>
  <c r="S20" i="1"/>
  <c r="T20" i="1" s="1"/>
  <c r="S34" i="1"/>
  <c r="T34" i="1" s="1"/>
  <c r="T27" i="1"/>
  <c r="S13" i="1"/>
  <c r="T13" i="1" s="1"/>
  <c r="Z17" i="1" l="1"/>
  <c r="Z18" i="1"/>
  <c r="Z19" i="1"/>
  <c r="Z20" i="1"/>
  <c r="Z21" i="1"/>
  <c r="W17" i="1"/>
  <c r="W18" i="1"/>
  <c r="W19" i="1"/>
  <c r="W20" i="1"/>
  <c r="W21" i="1"/>
  <c r="Y17" i="1"/>
  <c r="Y18" i="1"/>
  <c r="Y19" i="1"/>
  <c r="Y20" i="1"/>
  <c r="Y21" i="1"/>
  <c r="X17" i="1"/>
  <c r="X18" i="1"/>
  <c r="X19" i="1"/>
  <c r="X20" i="1"/>
  <c r="X21" i="1"/>
  <c r="Y14" i="1"/>
  <c r="AE26" i="4"/>
  <c r="AB26" i="4" s="1"/>
  <c r="AD26" i="4" s="1"/>
  <c r="AE31" i="4"/>
  <c r="AB31" i="4" s="1"/>
  <c r="AD31" i="4" s="1"/>
  <c r="AE39" i="4"/>
  <c r="AB39" i="4" s="1"/>
  <c r="AD39" i="4" s="1"/>
  <c r="AE17" i="4"/>
  <c r="AB17" i="4" s="1"/>
  <c r="AD17" i="4" s="1"/>
  <c r="AE25" i="4"/>
  <c r="AB25" i="4" s="1"/>
  <c r="AD25" i="4" s="1"/>
  <c r="AE46" i="4"/>
  <c r="AB46" i="4" s="1"/>
  <c r="AD46" i="4" s="1"/>
  <c r="AE15" i="4"/>
  <c r="AB15" i="4" s="1"/>
  <c r="AD15" i="4" s="1"/>
  <c r="AE38" i="4"/>
  <c r="AB38" i="4" s="1"/>
  <c r="AD38" i="4" s="1"/>
  <c r="AE18" i="4"/>
  <c r="AB18" i="4" s="1"/>
  <c r="AD18" i="4" s="1"/>
  <c r="AE44" i="4"/>
  <c r="AB44" i="4" s="1"/>
  <c r="AD44" i="4" s="1"/>
  <c r="AE41" i="4"/>
  <c r="AB41" i="4" s="1"/>
  <c r="AD41" i="4" s="1"/>
  <c r="AE21" i="4"/>
  <c r="AB21" i="4" s="1"/>
  <c r="AD21" i="4" s="1"/>
  <c r="AE47" i="4"/>
  <c r="AE8" i="4" s="1"/>
  <c r="X3" i="4" s="1"/>
  <c r="AE12" i="4"/>
  <c r="AB12" i="4" s="1"/>
  <c r="AD12" i="4" s="1"/>
  <c r="AE40" i="4"/>
  <c r="AB40" i="4" s="1"/>
  <c r="AD40" i="4" s="1"/>
  <c r="AE19" i="4"/>
  <c r="AB19" i="4" s="1"/>
  <c r="AD19" i="4" s="1"/>
  <c r="AE35" i="4"/>
  <c r="AB35" i="4" s="1"/>
  <c r="AD35" i="4" s="1"/>
  <c r="AE28" i="4"/>
  <c r="AB28" i="4" s="1"/>
  <c r="AD28" i="4" s="1"/>
  <c r="AE45" i="4"/>
  <c r="AB45" i="4" s="1"/>
  <c r="AD45" i="4" s="1"/>
  <c r="AE29" i="4"/>
  <c r="AB29" i="4" s="1"/>
  <c r="AD29" i="4" s="1"/>
  <c r="AE22" i="4"/>
  <c r="AB22" i="4" s="1"/>
  <c r="AD22" i="4" s="1"/>
  <c r="AE32" i="4"/>
  <c r="AB32" i="4" s="1"/>
  <c r="AD32" i="4" s="1"/>
  <c r="AE16" i="4"/>
  <c r="AB16" i="4" s="1"/>
  <c r="AD16" i="4" s="1"/>
  <c r="AE24" i="4"/>
  <c r="AB24" i="4" s="1"/>
  <c r="AD24" i="4" s="1"/>
  <c r="AE13" i="4"/>
  <c r="AB13" i="4" s="1"/>
  <c r="AD13" i="4" s="1"/>
  <c r="AE33" i="4"/>
  <c r="AB33" i="4" s="1"/>
  <c r="AD33" i="4" s="1"/>
  <c r="AE20" i="4"/>
  <c r="AB20" i="4" s="1"/>
  <c r="AD20" i="4" s="1"/>
  <c r="AE43" i="4"/>
  <c r="AB43" i="4" s="1"/>
  <c r="AD43" i="4" s="1"/>
  <c r="AE42" i="4"/>
  <c r="AB42" i="4" s="1"/>
  <c r="AD42" i="4" s="1"/>
  <c r="AE36" i="4"/>
  <c r="AB36" i="4" s="1"/>
  <c r="AD36" i="4" s="1"/>
  <c r="AE14" i="4"/>
  <c r="AB14" i="4" s="1"/>
  <c r="AD14" i="4" s="1"/>
  <c r="AE27" i="4"/>
  <c r="AB27" i="4" s="1"/>
  <c r="AD27" i="4" s="1"/>
  <c r="AE34" i="4"/>
  <c r="AB34" i="4" s="1"/>
  <c r="AD34" i="4" s="1"/>
  <c r="AE23" i="4"/>
  <c r="AB23" i="4" s="1"/>
  <c r="AD23" i="4" s="1"/>
  <c r="AE37" i="4"/>
  <c r="AB37" i="4" s="1"/>
  <c r="AD37" i="4" s="1"/>
  <c r="X14" i="1"/>
  <c r="X15" i="1"/>
  <c r="X12" i="1"/>
  <c r="X13" i="1"/>
  <c r="X16" i="1"/>
  <c r="Y15" i="1"/>
  <c r="Z15" i="1"/>
  <c r="W16" i="1"/>
  <c r="W14" i="1"/>
  <c r="W12" i="1"/>
  <c r="Z13" i="1"/>
  <c r="Z12" i="1"/>
  <c r="Z14" i="1"/>
  <c r="Z16" i="1"/>
  <c r="W15" i="1"/>
  <c r="W13" i="1"/>
  <c r="Y12" i="1"/>
  <c r="Y13" i="1"/>
  <c r="Y16" i="1"/>
  <c r="AE19" i="1" l="1"/>
  <c r="AB19" i="1" s="1"/>
  <c r="AE20" i="1"/>
  <c r="AB20" i="1" s="1"/>
  <c r="AE21" i="1"/>
  <c r="AB21" i="1" s="1"/>
  <c r="AE18" i="1"/>
  <c r="AB18" i="1" s="1"/>
  <c r="AE17" i="1"/>
  <c r="AB17" i="1" s="1"/>
  <c r="AD8" i="4"/>
  <c r="AD10" i="4"/>
  <c r="AC10" i="4" s="1"/>
  <c r="Y3" i="4" s="1"/>
  <c r="Z3" i="4" s="1"/>
  <c r="X5" i="4" s="1"/>
  <c r="AE15" i="1"/>
  <c r="AB15" i="1" s="1"/>
  <c r="AD15" i="1" s="1"/>
  <c r="AE14" i="1"/>
  <c r="AB14" i="1" s="1"/>
  <c r="AD14" i="1" s="1"/>
  <c r="AE16" i="1"/>
  <c r="AD8" i="1" s="1"/>
  <c r="AE12" i="1"/>
  <c r="AB12" i="1" s="1"/>
  <c r="AD12" i="1" s="1"/>
  <c r="AE13" i="1"/>
  <c r="AB13" i="1" s="1"/>
  <c r="AD13" i="1" s="1"/>
  <c r="AB16" i="1" l="1"/>
  <c r="AD16" i="1" s="1"/>
  <c r="AD10" i="1" s="1"/>
  <c r="AC10" i="1" s="1"/>
  <c r="Y3" i="1" s="1"/>
  <c r="Z3" i="1" s="1"/>
  <c r="AE8" i="1"/>
  <c r="X3" i="1" s="1"/>
  <c r="X5" i="1" l="1"/>
</calcChain>
</file>

<file path=xl/sharedStrings.xml><?xml version="1.0" encoding="utf-8"?>
<sst xmlns="http://schemas.openxmlformats.org/spreadsheetml/2006/main" count="277" uniqueCount="44">
  <si>
    <t>V</t>
  </si>
  <si>
    <t>=</t>
  </si>
  <si>
    <t>a</t>
  </si>
  <si>
    <t>+</t>
  </si>
  <si>
    <t>bt</t>
  </si>
  <si>
    <t>c*SIN(2PI*t/N)</t>
  </si>
  <si>
    <t>d*COS(2PI*t/N)</t>
  </si>
  <si>
    <t>N</t>
  </si>
  <si>
    <t>t</t>
  </si>
  <si>
    <t>t2</t>
  </si>
  <si>
    <t>n</t>
  </si>
  <si>
    <t>2PI/N</t>
  </si>
  <si>
    <t>PI</t>
  </si>
  <si>
    <t>2PIt/N</t>
  </si>
  <si>
    <t>SIN</t>
  </si>
  <si>
    <t>COS</t>
  </si>
  <si>
    <t>st</t>
  </si>
  <si>
    <t>s SIN</t>
  </si>
  <si>
    <t>s COS</t>
  </si>
  <si>
    <t>st2</t>
  </si>
  <si>
    <t>sV</t>
  </si>
  <si>
    <t>t*SIN</t>
  </si>
  <si>
    <t>t*COS</t>
  </si>
  <si>
    <t>s t*SIN</t>
  </si>
  <si>
    <t>s t*COS</t>
  </si>
  <si>
    <t>SIN2</t>
  </si>
  <si>
    <t>COS2</t>
  </si>
  <si>
    <t>s SIN2</t>
  </si>
  <si>
    <t>s COS2</t>
  </si>
  <si>
    <t>SINCOS</t>
  </si>
  <si>
    <t>s SINCOS</t>
  </si>
  <si>
    <t>tV</t>
  </si>
  <si>
    <t>V SIN</t>
  </si>
  <si>
    <t>V COS</t>
  </si>
  <si>
    <t>s tV</t>
  </si>
  <si>
    <t>s V SIN</t>
  </si>
  <si>
    <t>s V COS</t>
  </si>
  <si>
    <t>c ...</t>
  </si>
  <si>
    <t>d ...</t>
  </si>
  <si>
    <t xml:space="preserve"> </t>
  </si>
  <si>
    <t>valoare</t>
  </si>
  <si>
    <t>diferenta globala</t>
  </si>
  <si>
    <t>rezultat</t>
  </si>
  <si>
    <t>VIITORUL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</si>
</sst>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valori'!$AB$12:$AB$21</c:f>
              <c:numCache>
                <c:formatCode>General</c:formatCode>
                <c:ptCount val="10"/>
                <c:pt idx="0">
                  <c:v>647.02278286358955</c:v>
                </c:pt>
                <c:pt idx="1">
                  <c:v>643.92879773343634</c:v>
                </c:pt>
                <c:pt idx="2">
                  <c:v>640.13206880604321</c:v>
                </c:pt>
                <c:pt idx="3">
                  <c:v>635.97060804377088</c:v>
                </c:pt>
                <c:pt idx="4">
                  <c:v>632.0412598128778</c:v>
                </c:pt>
                <c:pt idx="5">
                  <c:v>628.7778156512569</c:v>
                </c:pt>
                <c:pt idx="6">
                  <c:v>626.14344790405823</c:v>
                </c:pt>
                <c:pt idx="7">
                  <c:v>623.6552756424893</c:v>
                </c:pt>
                <c:pt idx="8">
                  <c:v>620.72483805464856</c:v>
                </c:pt>
                <c:pt idx="9">
                  <c:v>617.07479757554484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'5 valori'!$AA$12:$AA$21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'5 valori'!$AC$12:$AC$21</c:f>
              <c:numCache>
                <c:formatCode>General</c:formatCode>
                <c:ptCount val="10"/>
                <c:pt idx="0">
                  <c:v>647</c:v>
                </c:pt>
                <c:pt idx="1">
                  <c:v>644</c:v>
                </c:pt>
                <c:pt idx="2">
                  <c:v>640</c:v>
                </c:pt>
                <c:pt idx="3">
                  <c:v>636</c:v>
                </c:pt>
                <c:pt idx="4">
                  <c:v>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71296"/>
        <c:axId val="70871872"/>
      </c:scatterChart>
      <c:valAx>
        <c:axId val="7087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71872"/>
        <c:crosses val="autoZero"/>
        <c:crossBetween val="midCat"/>
      </c:valAx>
      <c:valAx>
        <c:axId val="7087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71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o-R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Sheet1!$AB$12:$AB$46</c:f>
              <c:numCache>
                <c:formatCode>General</c:formatCode>
                <c:ptCount val="35"/>
                <c:pt idx="0">
                  <c:v>1151.4638869592288</c:v>
                </c:pt>
                <c:pt idx="1">
                  <c:v>1153.7671844061044</c:v>
                </c:pt>
                <c:pt idx="2">
                  <c:v>1150.875988305535</c:v>
                </c:pt>
                <c:pt idx="3">
                  <c:v>1142.8358200531982</c:v>
                </c:pt>
                <c:pt idx="4">
                  <c:v>1131.8931787691331</c:v>
                </c:pt>
                <c:pt idx="5">
                  <c:v>1121.9215306800811</c:v>
                </c:pt>
                <c:pt idx="6">
                  <c:v>1117.2541848902581</c:v>
                </c:pt>
                <c:pt idx="7">
                  <c:v>1121.2555198218913</c:v>
                </c:pt>
                <c:pt idx="8">
                  <c:v>1135.0577732053132</c:v>
                </c:pt>
                <c:pt idx="9">
                  <c:v>1156.8656021194386</c:v>
                </c:pt>
                <c:pt idx="10">
                  <c:v>1182.0876265316126</c:v>
                </c:pt>
                <c:pt idx="11">
                  <c:v>1204.3289087544811</c:v>
                </c:pt>
                <c:pt idx="12">
                  <c:v>1217.0306003176872</c:v>
                </c:pt>
                <c:pt idx="13">
                  <c:v>1215.3411237786718</c:v>
                </c:pt>
                <c:pt idx="14">
                  <c:v>1197.7057751098473</c:v>
                </c:pt>
                <c:pt idx="15">
                  <c:v>1166.7010451914809</c:v>
                </c:pt>
                <c:pt idx="16">
                  <c:v>1128.8129862771887</c:v>
                </c:pt>
                <c:pt idx="17">
                  <c:v>1093.1259522406367</c:v>
                </c:pt>
                <c:pt idx="18">
                  <c:v>1069.1821034729232</c:v>
                </c:pt>
                <c:pt idx="19">
                  <c:v>1064.515641225787</c:v>
                </c:pt>
                <c:pt idx="20">
                  <c:v>1082.4907415110804</c:v>
                </c:pt>
                <c:pt idx="21">
                  <c:v>1121.0383914609633</c:v>
                </c:pt>
                <c:pt idx="22">
                  <c:v>1172.6943240267271</c:v>
                </c:pt>
                <c:pt idx="23">
                  <c:v>1226.0292556283841</c:v>
                </c:pt>
                <c:pt idx="24">
                  <c:v>1268.2078612746254</c:v>
                </c:pt>
                <c:pt idx="25">
                  <c:v>1288.1038500817383</c:v>
                </c:pt>
                <c:pt idx="26">
                  <c:v>1279.2175026937286</c:v>
                </c:pt>
                <c:pt idx="27">
                  <c:v>1241.6428465824092</c:v>
                </c:pt>
                <c:pt idx="28">
                  <c:v>1182.5242695594004</c:v>
                </c:pt>
                <c:pt idx="29">
                  <c:v>1114.7884265069897</c:v>
                </c:pt>
                <c:pt idx="30">
                  <c:v>1054.3575016489758</c:v>
                </c:pt>
                <c:pt idx="31">
                  <c:v>1016.4422345536749</c:v>
                </c:pt>
                <c:pt idx="32">
                  <c:v>1011.7775393919112</c:v>
                </c:pt>
                <c:pt idx="33">
                  <c:v>1043.7271873547902</c:v>
                </c:pt>
                <c:pt idx="34">
                  <c:v>1107.0207357540826</c:v>
                </c:pt>
              </c:numCache>
            </c:numRef>
          </c:yVal>
          <c:smooth val="0"/>
        </c:ser>
        <c:ser>
          <c:idx val="1"/>
          <c:order val="1"/>
          <c:marker>
            <c:symbol val="none"/>
          </c:marker>
          <c:xVal>
            <c:numRef>
              <c:f>Sheet1!$AA$12:$AA$46</c:f>
              <c:numCache>
                <c:formatCode>General</c:formatCode>
                <c:ptCount val="3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</c:numCache>
            </c:numRef>
          </c:xVal>
          <c:yVal>
            <c:numRef>
              <c:f>Sheet1!$AC$12:$AC$46</c:f>
              <c:numCache>
                <c:formatCode>General</c:formatCode>
                <c:ptCount val="35"/>
                <c:pt idx="0">
                  <c:v>1131</c:v>
                </c:pt>
                <c:pt idx="1">
                  <c:v>1142</c:v>
                </c:pt>
                <c:pt idx="2">
                  <c:v>1144</c:v>
                </c:pt>
                <c:pt idx="3">
                  <c:v>1149</c:v>
                </c:pt>
                <c:pt idx="4">
                  <c:v>1141</c:v>
                </c:pt>
                <c:pt idx="5">
                  <c:v>1148</c:v>
                </c:pt>
                <c:pt idx="6">
                  <c:v>1139</c:v>
                </c:pt>
                <c:pt idx="7">
                  <c:v>1141</c:v>
                </c:pt>
                <c:pt idx="8">
                  <c:v>1142</c:v>
                </c:pt>
                <c:pt idx="9">
                  <c:v>1147</c:v>
                </c:pt>
                <c:pt idx="10">
                  <c:v>1151</c:v>
                </c:pt>
                <c:pt idx="11">
                  <c:v>1162</c:v>
                </c:pt>
                <c:pt idx="12">
                  <c:v>1165</c:v>
                </c:pt>
                <c:pt idx="13">
                  <c:v>1168</c:v>
                </c:pt>
                <c:pt idx="14">
                  <c:v>1168</c:v>
                </c:pt>
                <c:pt idx="15">
                  <c:v>1166</c:v>
                </c:pt>
                <c:pt idx="16">
                  <c:v>1166</c:v>
                </c:pt>
                <c:pt idx="17">
                  <c:v>1163</c:v>
                </c:pt>
                <c:pt idx="18">
                  <c:v>1165</c:v>
                </c:pt>
                <c:pt idx="19">
                  <c:v>1167</c:v>
                </c:pt>
                <c:pt idx="20">
                  <c:v>1168</c:v>
                </c:pt>
                <c:pt idx="21">
                  <c:v>1171</c:v>
                </c:pt>
                <c:pt idx="22">
                  <c:v>1176</c:v>
                </c:pt>
                <c:pt idx="23">
                  <c:v>1172</c:v>
                </c:pt>
                <c:pt idx="24">
                  <c:v>1162</c:v>
                </c:pt>
                <c:pt idx="25">
                  <c:v>1168</c:v>
                </c:pt>
                <c:pt idx="26">
                  <c:v>1165</c:v>
                </c:pt>
                <c:pt idx="27">
                  <c:v>1165</c:v>
                </c:pt>
                <c:pt idx="28">
                  <c:v>1165</c:v>
                </c:pt>
                <c:pt idx="29">
                  <c:v>1161</c:v>
                </c:pt>
                <c:pt idx="30">
                  <c:v>1159</c:v>
                </c:pt>
                <c:pt idx="31">
                  <c:v>1157</c:v>
                </c:pt>
                <c:pt idx="32">
                  <c:v>1147</c:v>
                </c:pt>
                <c:pt idx="33">
                  <c:v>1155</c:v>
                </c:pt>
                <c:pt idx="34">
                  <c:v>1143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873600"/>
        <c:axId val="70874176"/>
      </c:scatterChart>
      <c:valAx>
        <c:axId val="7087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874176"/>
        <c:crosses val="autoZero"/>
        <c:crossBetween val="midCat"/>
      </c:valAx>
      <c:valAx>
        <c:axId val="7087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873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6</xdr:row>
      <xdr:rowOff>19050</xdr:rowOff>
    </xdr:from>
    <xdr:to>
      <xdr:col>21</xdr:col>
      <xdr:colOff>85725</xdr:colOff>
      <xdr:row>19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516255</xdr:colOff>
      <xdr:row>48</xdr:row>
      <xdr:rowOff>25824</xdr:rowOff>
    </xdr:from>
    <xdr:to>
      <xdr:col>22</xdr:col>
      <xdr:colOff>52547</xdr:colOff>
      <xdr:row>75</xdr:row>
      <xdr:rowOff>181716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tabSelected="1" topLeftCell="E1" zoomScaleNormal="100" workbookViewId="0">
      <selection activeCell="B17" sqref="B17"/>
    </sheetView>
  </sheetViews>
  <sheetFormatPr defaultRowHeight="15" x14ac:dyDescent="0.25"/>
  <cols>
    <col min="1" max="1" width="6.140625" customWidth="1"/>
    <col min="4" max="4" width="7.28515625" customWidth="1"/>
    <col min="5" max="6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3" max="23" width="7.42578125" customWidth="1"/>
    <col min="25" max="25" width="8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v>7.1</v>
      </c>
      <c r="O1" t="s">
        <v>39</v>
      </c>
      <c r="P1" s="2">
        <f>M2</f>
        <v>5</v>
      </c>
      <c r="Q1" s="2">
        <f>A9</f>
        <v>15</v>
      </c>
      <c r="R1" s="2">
        <f>E9</f>
        <v>0.87513574659188798</v>
      </c>
      <c r="S1" s="2">
        <f>F9</f>
        <v>-1.6537532593916651</v>
      </c>
      <c r="T1" s="2">
        <f>B9</f>
        <v>3199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5</v>
      </c>
      <c r="O2" t="s">
        <v>39</v>
      </c>
      <c r="P2" s="6">
        <f>A9</f>
        <v>15</v>
      </c>
      <c r="Q2" s="2">
        <f>C9</f>
        <v>55</v>
      </c>
      <c r="R2" s="2">
        <f>G9</f>
        <v>-2.2082602036810997</v>
      </c>
      <c r="S2" s="2">
        <f>H9</f>
        <v>-7.5191475059140735</v>
      </c>
      <c r="T2" s="2">
        <f>L9</f>
        <v>9559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O3" t="s">
        <v>39</v>
      </c>
      <c r="P3" s="6">
        <f>E9</f>
        <v>0.87513574659188798</v>
      </c>
      <c r="Q3" s="2">
        <f>G9</f>
        <v>-2.2082602036810997</v>
      </c>
      <c r="R3" s="2">
        <f>I9</f>
        <v>2.8484726986521411</v>
      </c>
      <c r="S3" s="2">
        <f>K9</f>
        <v>0.51226060153083419</v>
      </c>
      <c r="T3" s="2">
        <f>M9</f>
        <v>578.64765936490789</v>
      </c>
      <c r="U3" s="2" t="s">
        <v>39</v>
      </c>
      <c r="V3" s="2"/>
      <c r="W3" s="2" t="s">
        <v>39</v>
      </c>
      <c r="X3" s="2">
        <f>AE8</f>
        <v>632.0412598128778</v>
      </c>
      <c r="Y3" s="2">
        <f>AC10</f>
        <v>3.1998281464170164E-2</v>
      </c>
      <c r="Z3" t="str">
        <f>IF(ABS(Y3)&lt;0.5,"bine","rau")</f>
        <v>bine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>2*M3/M1</f>
        <v>0.88495774647887326</v>
      </c>
      <c r="O4" t="s">
        <v>39</v>
      </c>
      <c r="P4" s="6">
        <f>F9</f>
        <v>-1.6537532593916651</v>
      </c>
      <c r="Q4" s="2">
        <f>H9</f>
        <v>-7.5191475059140735</v>
      </c>
      <c r="R4" s="2">
        <f>K9</f>
        <v>0.51226060153083419</v>
      </c>
      <c r="S4" s="2">
        <f>J9</f>
        <v>2.1515273013478584</v>
      </c>
      <c r="T4" s="2">
        <f>N9</f>
        <v>-1048.8038573012657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 t="s">
        <v>39</v>
      </c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 t="s">
        <v>39</v>
      </c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>
        <f>IF(Z3="bine",X3,"")</f>
        <v>632.0412598128778</v>
      </c>
      <c r="Y5" s="2"/>
      <c r="Z5" s="2"/>
      <c r="AA5" s="2" t="s">
        <v>39</v>
      </c>
      <c r="AB5" s="2"/>
      <c r="AC5" s="2" t="s">
        <v>39</v>
      </c>
      <c r="AD5" s="2"/>
      <c r="AE5" s="2"/>
      <c r="AF5" s="2" t="s">
        <v>39</v>
      </c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 t="s">
        <v>39</v>
      </c>
      <c r="P6" s="2"/>
      <c r="Q6" s="2"/>
      <c r="R6" s="2"/>
      <c r="S6" s="2"/>
      <c r="T6" s="2">
        <f>MDETERM(P1:S4)</f>
        <v>7.6033785653502228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 t="s">
        <v>39</v>
      </c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O7" t="s">
        <v>39</v>
      </c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 t="s">
        <v>39</v>
      </c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 t="s">
        <v>39</v>
      </c>
      <c r="P8" s="2">
        <f>T1</f>
        <v>3199</v>
      </c>
      <c r="Q8" s="2">
        <f t="shared" ref="Q8:S8" si="0">Q1</f>
        <v>15</v>
      </c>
      <c r="R8" s="2">
        <f t="shared" si="0"/>
        <v>0.87513574659188798</v>
      </c>
      <c r="S8" s="2">
        <f t="shared" si="0"/>
        <v>-1.6537532593916651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>AE16-AC16</f>
        <v>4.1259812877797231E-2</v>
      </c>
      <c r="AE8" s="2">
        <f>AE16</f>
        <v>632.0412598128778</v>
      </c>
      <c r="AF8" s="2" t="s">
        <v>39</v>
      </c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SUM(A12:A16)</f>
        <v>15</v>
      </c>
      <c r="B9">
        <f>SUM(B12:B16)</f>
        <v>3199</v>
      </c>
      <c r="C9">
        <f>SUM(C12:C16)</f>
        <v>55</v>
      </c>
      <c r="E9">
        <f t="shared" ref="E9:N9" si="1">SUM(E12:E16)</f>
        <v>0.87513574659188798</v>
      </c>
      <c r="F9">
        <f t="shared" si="1"/>
        <v>-1.6537532593916651</v>
      </c>
      <c r="G9">
        <f t="shared" si="1"/>
        <v>-2.2082602036810997</v>
      </c>
      <c r="H9">
        <f t="shared" si="1"/>
        <v>-7.5191475059140735</v>
      </c>
      <c r="I9">
        <f t="shared" si="1"/>
        <v>2.8484726986521411</v>
      </c>
      <c r="J9">
        <f t="shared" si="1"/>
        <v>2.1515273013478584</v>
      </c>
      <c r="K9">
        <f t="shared" si="1"/>
        <v>0.51226060153083419</v>
      </c>
      <c r="L9">
        <f t="shared" si="1"/>
        <v>9559</v>
      </c>
      <c r="M9">
        <f t="shared" si="1"/>
        <v>578.64765936490789</v>
      </c>
      <c r="N9">
        <f t="shared" si="1"/>
        <v>-1048.8038573012657</v>
      </c>
      <c r="O9" s="2"/>
      <c r="P9" s="2">
        <f t="shared" ref="P9:P11" si="2">T2</f>
        <v>9559</v>
      </c>
      <c r="Q9" s="2">
        <f t="shared" ref="Q9:S11" si="3">Q2</f>
        <v>55</v>
      </c>
      <c r="R9" s="2">
        <f t="shared" si="3"/>
        <v>-2.2082602036810997</v>
      </c>
      <c r="S9" s="2">
        <f t="shared" si="3"/>
        <v>-7.5191475059140735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 t="s">
        <v>39</v>
      </c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si="2"/>
        <v>578.64765936490789</v>
      </c>
      <c r="Q10" s="2">
        <f t="shared" si="3"/>
        <v>-2.2082602036810997</v>
      </c>
      <c r="R10" s="2">
        <f t="shared" si="3"/>
        <v>2.8484726986521411</v>
      </c>
      <c r="S10" s="2">
        <f t="shared" si="3"/>
        <v>0.51226060153083419</v>
      </c>
      <c r="T10" s="2"/>
      <c r="U10" s="2" t="s">
        <v>39</v>
      </c>
      <c r="V10" s="2"/>
      <c r="W10" s="2"/>
      <c r="X10" s="2"/>
      <c r="Y10" s="2"/>
      <c r="Z10" s="2"/>
      <c r="AA10" s="2" t="s">
        <v>39</v>
      </c>
      <c r="AB10" s="2"/>
      <c r="AC10" s="2">
        <f>SQRT(AD10)/5</f>
        <v>3.1998281464170164E-2</v>
      </c>
      <c r="AD10" s="2">
        <f>SUM(AD12:AD16)</f>
        <v>2.5597250416506394E-2</v>
      </c>
      <c r="AE10" s="2"/>
      <c r="AF10" s="2" t="s">
        <v>39</v>
      </c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si="2"/>
        <v>-1048.8038573012657</v>
      </c>
      <c r="Q11" s="2">
        <f t="shared" si="3"/>
        <v>-7.5191475059140735</v>
      </c>
      <c r="R11" s="2">
        <f t="shared" si="3"/>
        <v>0.51226060153083419</v>
      </c>
      <c r="S11" s="2">
        <f t="shared" si="3"/>
        <v>2.1515273013478584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A11" t="s">
        <v>39</v>
      </c>
      <c r="AC11" s="2"/>
      <c r="AD11" s="2"/>
      <c r="AE11" s="2" t="s">
        <v>0</v>
      </c>
      <c r="AF11" s="2" t="s">
        <v>39</v>
      </c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647</v>
      </c>
      <c r="C12" s="2">
        <f>A12*A12</f>
        <v>1</v>
      </c>
      <c r="D12">
        <f t="shared" ref="D12:D21" si="4">A12*$M$4</f>
        <v>0.88495774647887326</v>
      </c>
      <c r="E12" s="2">
        <f>SIN(D12)</f>
        <v>0.77388822772790067</v>
      </c>
      <c r="F12" s="2">
        <f>COS(D12)</f>
        <v>0.63332220155633967</v>
      </c>
      <c r="G12" s="2">
        <f>A12*E12</f>
        <v>0.77388822772790067</v>
      </c>
      <c r="H12" s="2">
        <f>A12*F12</f>
        <v>0.63332220155633967</v>
      </c>
      <c r="I12" s="2">
        <f>E12*E12</f>
        <v>0.59890298901583106</v>
      </c>
      <c r="J12" s="2">
        <f>F12*F12</f>
        <v>0.40109701098416894</v>
      </c>
      <c r="K12" s="2">
        <f>E12*F12</f>
        <v>0.490120596143168</v>
      </c>
      <c r="L12" s="2">
        <f>A12*B12</f>
        <v>647</v>
      </c>
      <c r="M12" s="2">
        <f>B12*E12</f>
        <v>500.70568333995175</v>
      </c>
      <c r="N12" s="2">
        <f>B12*F12</f>
        <v>409.75946440695179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>$T$20*V12</f>
        <v>-3.3182025171389022</v>
      </c>
      <c r="X12" s="2">
        <f>$T$27*E12</f>
        <v>0.77804488706111374</v>
      </c>
      <c r="Y12" s="2">
        <f>$T$34*H12</f>
        <v>-1.031357802062177E-2</v>
      </c>
      <c r="Z12" s="2">
        <f>$T$13</f>
        <v>649.57325407168798</v>
      </c>
      <c r="AA12">
        <f>V12</f>
        <v>1</v>
      </c>
      <c r="AB12">
        <f>AE12-$AB$1</f>
        <v>647.02278286358955</v>
      </c>
      <c r="AC12" s="2">
        <f>B12</f>
        <v>647</v>
      </c>
      <c r="AD12" s="2">
        <f>(AB12-AC12)^2</f>
        <v>5.1905887334026347E-4</v>
      </c>
      <c r="AE12" s="2">
        <f t="shared" ref="AE12:AE21" si="5">SUM(W12:Z12)</f>
        <v>647.02278286358955</v>
      </c>
      <c r="AF12" s="2" t="s">
        <v>39</v>
      </c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644</v>
      </c>
      <c r="C13" s="2">
        <f t="shared" ref="C13:C21" si="6">A13*A13</f>
        <v>4</v>
      </c>
      <c r="D13">
        <f t="shared" si="4"/>
        <v>1.7699154929577465</v>
      </c>
      <c r="E13" s="2">
        <f t="shared" ref="E13:E21" si="7">SIN(D13)</f>
        <v>0.98024119228633599</v>
      </c>
      <c r="F13" s="2">
        <f t="shared" ref="F13:F21" si="8">COS(D13)</f>
        <v>-0.19780597803166225</v>
      </c>
      <c r="G13" s="2">
        <f t="shared" ref="G13:G21" si="9">A13*E13</f>
        <v>1.960482384572672</v>
      </c>
      <c r="H13" s="2">
        <f t="shared" ref="H13:H21" si="10">A13*F13</f>
        <v>-0.3956119560633245</v>
      </c>
      <c r="I13" s="2">
        <f t="shared" ref="I13:I21" si="11">E13*E13</f>
        <v>0.9608727950549375</v>
      </c>
      <c r="J13" s="2">
        <f t="shared" ref="J13:J21" si="12">F13*F13</f>
        <v>3.9127204945062451E-2</v>
      </c>
      <c r="K13" s="2">
        <f t="shared" ref="K13:K21" si="13">E13*F13</f>
        <v>-0.19389756774712139</v>
      </c>
      <c r="L13" s="2">
        <f t="shared" ref="L13:L16" si="14">A13*B13</f>
        <v>1288</v>
      </c>
      <c r="M13" s="2">
        <f t="shared" ref="M13:M16" si="15">B13*E13</f>
        <v>631.27532783240042</v>
      </c>
      <c r="N13" s="2">
        <f t="shared" ref="N13:N16" si="16">B13*F13</f>
        <v>-127.38704985239049</v>
      </c>
      <c r="O13" s="2"/>
      <c r="P13" s="2"/>
      <c r="Q13" s="2"/>
      <c r="R13" s="2"/>
      <c r="S13" s="2">
        <f>MDETERM(P8:S11)</f>
        <v>4938.9513566334672</v>
      </c>
      <c r="T13" s="8">
        <f>S13/T6</f>
        <v>649.57325407168798</v>
      </c>
      <c r="U13" s="2" t="s">
        <v>39</v>
      </c>
      <c r="V13" s="2">
        <v>2</v>
      </c>
      <c r="W13" s="2">
        <f t="shared" ref="W13:W21" si="17">$T$20*V13</f>
        <v>-6.6364050342778045</v>
      </c>
      <c r="X13" s="2">
        <f t="shared" ref="X13:X21" si="18">$T$27*E13</f>
        <v>0.98550620156639634</v>
      </c>
      <c r="Y13" s="2">
        <f t="shared" ref="Y13:Y21" si="19">$T$34*H13</f>
        <v>6.4424944597286805E-3</v>
      </c>
      <c r="Z13" s="2">
        <f t="shared" ref="Z13:Z21" si="20">$T$13</f>
        <v>649.57325407168798</v>
      </c>
      <c r="AA13">
        <f t="shared" ref="AA13:AA21" si="21">V13</f>
        <v>2</v>
      </c>
      <c r="AB13">
        <f t="shared" ref="AB13:AB16" si="22">AE13-$AB$1</f>
        <v>643.92879773343634</v>
      </c>
      <c r="AC13" s="2">
        <f t="shared" ref="AC13:AC16" si="23">B13</f>
        <v>644</v>
      </c>
      <c r="AD13" s="2">
        <f t="shared" ref="AD13:AD16" si="24">(AB13-AC13)^2</f>
        <v>5.0697627638024347E-3</v>
      </c>
      <c r="AE13" s="2">
        <f t="shared" si="5"/>
        <v>643.92879773343634</v>
      </c>
      <c r="AF13" s="2" t="s">
        <v>39</v>
      </c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640</v>
      </c>
      <c r="C14" s="2">
        <f t="shared" si="6"/>
        <v>9</v>
      </c>
      <c r="D14">
        <f t="shared" si="4"/>
        <v>2.6548732394366197</v>
      </c>
      <c r="E14" s="2">
        <f t="shared" si="7"/>
        <v>0.46772879218208652</v>
      </c>
      <c r="F14" s="2">
        <f t="shared" si="8"/>
        <v>-0.88387203653237412</v>
      </c>
      <c r="G14" s="2">
        <f t="shared" si="9"/>
        <v>1.4031863765462596</v>
      </c>
      <c r="H14" s="2">
        <f t="shared" si="10"/>
        <v>-2.6516161095971222</v>
      </c>
      <c r="I14" s="2">
        <f t="shared" si="11"/>
        <v>0.21877022303611349</v>
      </c>
      <c r="J14" s="2">
        <f t="shared" si="12"/>
        <v>0.78122977696388651</v>
      </c>
      <c r="K14" s="2">
        <f t="shared" si="13"/>
        <v>-0.41341240009080837</v>
      </c>
      <c r="L14" s="2">
        <f t="shared" si="14"/>
        <v>1920</v>
      </c>
      <c r="M14" s="2">
        <f t="shared" si="15"/>
        <v>299.34642699653534</v>
      </c>
      <c r="N14" s="2">
        <f t="shared" si="16"/>
        <v>-565.67810338071945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si="17"/>
        <v>-9.9546075514167072</v>
      </c>
      <c r="X14" s="2">
        <f t="shared" si="18"/>
        <v>0.47024102738579826</v>
      </c>
      <c r="Y14" s="2">
        <f t="shared" si="19"/>
        <v>4.3181258386114967E-2</v>
      </c>
      <c r="Z14" s="2">
        <f t="shared" si="20"/>
        <v>649.57325407168798</v>
      </c>
      <c r="AA14">
        <f t="shared" si="21"/>
        <v>3</v>
      </c>
      <c r="AB14">
        <f t="shared" si="22"/>
        <v>640.13206880604321</v>
      </c>
      <c r="AC14" s="2">
        <f t="shared" si="23"/>
        <v>640</v>
      </c>
      <c r="AD14" s="2">
        <f t="shared" si="24"/>
        <v>1.7442169529678385E-2</v>
      </c>
      <c r="AE14" s="2">
        <f t="shared" si="5"/>
        <v>640.13206880604321</v>
      </c>
      <c r="AF14" s="2" t="s">
        <v>39</v>
      </c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636</v>
      </c>
      <c r="C15" s="2">
        <f t="shared" si="6"/>
        <v>16</v>
      </c>
      <c r="D15">
        <f t="shared" si="4"/>
        <v>3.5398309859154931</v>
      </c>
      <c r="E15" s="2">
        <f t="shared" si="7"/>
        <v>-0.38779513549424277</v>
      </c>
      <c r="F15" s="2">
        <f t="shared" si="8"/>
        <v>-0.92174559010987511</v>
      </c>
      <c r="G15" s="2">
        <f t="shared" si="9"/>
        <v>-1.5511805419769711</v>
      </c>
      <c r="H15" s="2">
        <f t="shared" si="10"/>
        <v>-3.6869823604395005</v>
      </c>
      <c r="I15" s="2">
        <f t="shared" si="11"/>
        <v>0.15038506711299812</v>
      </c>
      <c r="J15" s="2">
        <f t="shared" si="12"/>
        <v>0.84961493288700185</v>
      </c>
      <c r="K15" s="2">
        <f t="shared" si="13"/>
        <v>0.35744845600787978</v>
      </c>
      <c r="L15" s="2">
        <f t="shared" si="14"/>
        <v>2544</v>
      </c>
      <c r="M15" s="2">
        <f t="shared" si="15"/>
        <v>-246.6377061743384</v>
      </c>
      <c r="N15" s="2">
        <f t="shared" si="16"/>
        <v>-586.23019530988063</v>
      </c>
      <c r="O15" s="2"/>
      <c r="P15" s="2">
        <f>P1</f>
        <v>5</v>
      </c>
      <c r="Q15" s="2">
        <f>T1</f>
        <v>3199</v>
      </c>
      <c r="R15" s="2">
        <f t="shared" ref="R15:S15" si="25">R1</f>
        <v>0.87513574659188798</v>
      </c>
      <c r="S15" s="2">
        <f t="shared" si="25"/>
        <v>-1.6537532593916651</v>
      </c>
      <c r="T15" s="2"/>
      <c r="U15" s="2" t="s">
        <v>39</v>
      </c>
      <c r="V15" s="2">
        <v>4</v>
      </c>
      <c r="W15" s="2">
        <f t="shared" si="17"/>
        <v>-13.272810068555609</v>
      </c>
      <c r="X15" s="2">
        <f t="shared" si="18"/>
        <v>-0.38987803611421901</v>
      </c>
      <c r="Y15" s="2">
        <f t="shared" si="19"/>
        <v>6.0042076752722606E-2</v>
      </c>
      <c r="Z15" s="2">
        <f t="shared" si="20"/>
        <v>649.57325407168798</v>
      </c>
      <c r="AA15">
        <f t="shared" si="21"/>
        <v>4</v>
      </c>
      <c r="AB15">
        <f t="shared" si="22"/>
        <v>635.97060804377088</v>
      </c>
      <c r="AC15" s="2">
        <f t="shared" si="23"/>
        <v>636</v>
      </c>
      <c r="AD15" s="2">
        <f t="shared" si="24"/>
        <v>8.6388709097446996E-4</v>
      </c>
      <c r="AE15" s="2">
        <f t="shared" si="5"/>
        <v>635.97060804377088</v>
      </c>
      <c r="AF15" s="2" t="s">
        <v>39</v>
      </c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632</v>
      </c>
      <c r="C16" s="2">
        <f t="shared" si="6"/>
        <v>25</v>
      </c>
      <c r="D16">
        <f t="shared" si="4"/>
        <v>4.424788732394366</v>
      </c>
      <c r="E16" s="2">
        <f t="shared" si="7"/>
        <v>-0.95892733011019204</v>
      </c>
      <c r="F16" s="2">
        <f t="shared" si="8"/>
        <v>-0.28365185627409317</v>
      </c>
      <c r="G16" s="2">
        <f t="shared" si="9"/>
        <v>-4.7946366505509603</v>
      </c>
      <c r="H16" s="2">
        <f t="shared" si="10"/>
        <v>-1.418259281370466</v>
      </c>
      <c r="I16" s="2">
        <f t="shared" si="11"/>
        <v>0.91954162443226117</v>
      </c>
      <c r="J16" s="2">
        <f t="shared" si="12"/>
        <v>8.0458375567738813E-2</v>
      </c>
      <c r="K16" s="2">
        <f t="shared" si="13"/>
        <v>0.27200151721771609</v>
      </c>
      <c r="L16" s="2">
        <f t="shared" si="14"/>
        <v>3160</v>
      </c>
      <c r="M16" s="2">
        <f t="shared" si="15"/>
        <v>-606.04207262964132</v>
      </c>
      <c r="N16" s="2">
        <f t="shared" si="16"/>
        <v>-179.26797316522689</v>
      </c>
      <c r="O16" s="2"/>
      <c r="P16" s="2">
        <f t="shared" ref="P16:S18" si="26">P2</f>
        <v>15</v>
      </c>
      <c r="Q16" s="2">
        <f t="shared" ref="Q16:Q18" si="27">T2</f>
        <v>9559</v>
      </c>
      <c r="R16" s="2">
        <f t="shared" si="26"/>
        <v>-2.2082602036810997</v>
      </c>
      <c r="S16" s="2">
        <f t="shared" si="26"/>
        <v>-7.5191475059140735</v>
      </c>
      <c r="T16" s="2"/>
      <c r="U16" s="2" t="s">
        <v>39</v>
      </c>
      <c r="V16" s="2">
        <v>5</v>
      </c>
      <c r="W16" s="2">
        <f t="shared" si="17"/>
        <v>-16.591012585694511</v>
      </c>
      <c r="X16" s="2">
        <f t="shared" si="18"/>
        <v>-0.96407785972643667</v>
      </c>
      <c r="Y16" s="2">
        <f t="shared" si="19"/>
        <v>2.3096186610764242E-2</v>
      </c>
      <c r="Z16" s="2">
        <f t="shared" si="20"/>
        <v>649.57325407168798</v>
      </c>
      <c r="AA16">
        <f t="shared" si="21"/>
        <v>5</v>
      </c>
      <c r="AB16">
        <f t="shared" si="22"/>
        <v>632.0412598128778</v>
      </c>
      <c r="AC16" s="2">
        <f t="shared" si="23"/>
        <v>632</v>
      </c>
      <c r="AD16" s="2">
        <f t="shared" si="24"/>
        <v>1.7023721587108422E-3</v>
      </c>
      <c r="AE16" s="2">
        <f t="shared" si="5"/>
        <v>632.0412598128778</v>
      </c>
      <c r="AF16" s="2" t="s">
        <v>39</v>
      </c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10">
        <v>6</v>
      </c>
      <c r="B17" s="10" t="s">
        <v>43</v>
      </c>
      <c r="C17" s="2">
        <f t="shared" si="6"/>
        <v>36</v>
      </c>
      <c r="D17">
        <f t="shared" si="4"/>
        <v>5.3097464788732394</v>
      </c>
      <c r="E17" s="2">
        <f t="shared" si="7"/>
        <v>-0.82682480018161675</v>
      </c>
      <c r="F17" s="2">
        <f t="shared" si="8"/>
        <v>0.56245955392777303</v>
      </c>
      <c r="G17" s="2">
        <f t="shared" si="9"/>
        <v>-4.9609488010897005</v>
      </c>
      <c r="H17" s="2">
        <f t="shared" si="10"/>
        <v>3.3747573235666382</v>
      </c>
      <c r="I17" s="2">
        <f t="shared" si="11"/>
        <v>0.68363925019537042</v>
      </c>
      <c r="J17" s="2">
        <f t="shared" si="12"/>
        <v>0.31636074980462942</v>
      </c>
      <c r="K17" s="2">
        <f t="shared" si="13"/>
        <v>-0.46505550828657222</v>
      </c>
      <c r="L17" s="2"/>
      <c r="M17" s="2"/>
      <c r="N17" s="2"/>
      <c r="O17" s="2"/>
      <c r="P17" s="2">
        <f t="shared" si="26"/>
        <v>0.87513574659188798</v>
      </c>
      <c r="Q17" s="2">
        <f t="shared" si="27"/>
        <v>578.64765936490789</v>
      </c>
      <c r="R17" s="2">
        <f t="shared" si="26"/>
        <v>2.8484726986521411</v>
      </c>
      <c r="S17" s="2">
        <f t="shared" si="26"/>
        <v>0.51226060153083419</v>
      </c>
      <c r="T17" s="2"/>
      <c r="U17" s="2" t="s">
        <v>39</v>
      </c>
      <c r="V17" s="6">
        <v>6</v>
      </c>
      <c r="W17" s="6">
        <f t="shared" si="17"/>
        <v>-19.909215102833414</v>
      </c>
      <c r="X17" s="6">
        <f t="shared" si="18"/>
        <v>-0.83126578907312276</v>
      </c>
      <c r="Y17" s="6">
        <f t="shared" si="19"/>
        <v>-5.4957528524559297E-2</v>
      </c>
      <c r="Z17" s="2">
        <f t="shared" si="20"/>
        <v>649.57325407168798</v>
      </c>
      <c r="AA17" s="7">
        <f t="shared" si="21"/>
        <v>6</v>
      </c>
      <c r="AB17" s="7">
        <f>AE17</f>
        <v>628.7778156512569</v>
      </c>
      <c r="AC17" s="6"/>
      <c r="AD17" s="6"/>
      <c r="AE17" s="9">
        <f t="shared" si="5"/>
        <v>628.7778156512569</v>
      </c>
      <c r="AF17" s="6" t="s">
        <v>39</v>
      </c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10">
        <v>7</v>
      </c>
      <c r="B18" s="10"/>
      <c r="C18" s="2">
        <f t="shared" si="6"/>
        <v>49</v>
      </c>
      <c r="D18">
        <f t="shared" si="4"/>
        <v>6.1947042253521127</v>
      </c>
      <c r="E18" s="2">
        <f t="shared" si="7"/>
        <v>-8.8365675394612139E-2</v>
      </c>
      <c r="F18" s="2">
        <f t="shared" si="8"/>
        <v>0.99608810223396105</v>
      </c>
      <c r="G18" s="2">
        <f t="shared" si="9"/>
        <v>-0.61855972776228496</v>
      </c>
      <c r="H18" s="2">
        <f t="shared" si="10"/>
        <v>6.9726167156377272</v>
      </c>
      <c r="I18" s="2">
        <f t="shared" si="11"/>
        <v>7.8084925879459612E-3</v>
      </c>
      <c r="J18" s="2">
        <f t="shared" si="12"/>
        <v>0.99219150741205409</v>
      </c>
      <c r="K18" s="2">
        <f t="shared" si="13"/>
        <v>-8.8019997906441438E-2</v>
      </c>
      <c r="L18" s="2"/>
      <c r="M18" s="2"/>
      <c r="N18" s="2"/>
      <c r="O18" s="2"/>
      <c r="P18" s="2">
        <f t="shared" si="26"/>
        <v>-1.6537532593916651</v>
      </c>
      <c r="Q18" s="2">
        <f t="shared" si="27"/>
        <v>-1048.8038573012657</v>
      </c>
      <c r="R18" s="2">
        <f t="shared" si="26"/>
        <v>0.51226060153083419</v>
      </c>
      <c r="S18" s="2">
        <f t="shared" si="26"/>
        <v>2.1515273013478584</v>
      </c>
      <c r="T18" s="2"/>
      <c r="U18" s="2" t="s">
        <v>39</v>
      </c>
      <c r="V18" s="6">
        <v>7</v>
      </c>
      <c r="W18" s="6">
        <f t="shared" si="17"/>
        <v>-23.227417619972314</v>
      </c>
      <c r="X18" s="6">
        <f t="shared" si="18"/>
        <v>-8.8840299502079292E-2</v>
      </c>
      <c r="Y18" s="6">
        <f t="shared" si="19"/>
        <v>-0.11354824815536479</v>
      </c>
      <c r="Z18" s="2">
        <f>$T$13</f>
        <v>649.57325407168798</v>
      </c>
      <c r="AA18" s="7">
        <f t="shared" si="21"/>
        <v>7</v>
      </c>
      <c r="AB18" s="7">
        <f t="shared" ref="AB18:AB21" si="28">AE18</f>
        <v>626.14344790405823</v>
      </c>
      <c r="AC18" s="6"/>
      <c r="AD18" s="6"/>
      <c r="AE18" s="9">
        <f t="shared" si="5"/>
        <v>626.14344790405823</v>
      </c>
      <c r="AF18" s="6" t="s">
        <v>39</v>
      </c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10">
        <v>8</v>
      </c>
      <c r="B19" s="10"/>
      <c r="C19" s="2">
        <f t="shared" si="6"/>
        <v>64</v>
      </c>
      <c r="D19">
        <f t="shared" si="4"/>
        <v>7.0796619718309861</v>
      </c>
      <c r="E19" s="2">
        <f t="shared" si="7"/>
        <v>0.71489691201575956</v>
      </c>
      <c r="F19" s="2">
        <f t="shared" si="8"/>
        <v>0.69922986577400381</v>
      </c>
      <c r="G19" s="2">
        <f t="shared" si="9"/>
        <v>5.7191752961260764</v>
      </c>
      <c r="H19" s="2">
        <f t="shared" si="10"/>
        <v>5.5938389261920305</v>
      </c>
      <c r="I19" s="2">
        <f t="shared" si="11"/>
        <v>0.51107759480966863</v>
      </c>
      <c r="J19" s="2">
        <f t="shared" si="12"/>
        <v>0.48892240519033137</v>
      </c>
      <c r="K19" s="2">
        <f t="shared" si="13"/>
        <v>0.49987727183102937</v>
      </c>
      <c r="L19" s="2"/>
      <c r="M19" s="2"/>
      <c r="N19" s="2"/>
      <c r="O19" s="2"/>
      <c r="P19" s="2"/>
      <c r="Q19" s="2"/>
      <c r="R19" s="2"/>
      <c r="S19" s="2"/>
      <c r="T19" s="2"/>
      <c r="U19" s="2" t="s">
        <v>39</v>
      </c>
      <c r="V19" s="6">
        <v>8</v>
      </c>
      <c r="W19" s="6">
        <f t="shared" si="17"/>
        <v>-26.545620137111218</v>
      </c>
      <c r="X19" s="6">
        <f t="shared" si="18"/>
        <v>0.71873672093796004</v>
      </c>
      <c r="Y19" s="6">
        <f t="shared" si="19"/>
        <v>-9.1095013025436072E-2</v>
      </c>
      <c r="Z19" s="2">
        <f t="shared" si="20"/>
        <v>649.57325407168798</v>
      </c>
      <c r="AA19" s="7">
        <f t="shared" si="21"/>
        <v>8</v>
      </c>
      <c r="AB19" s="7">
        <f t="shared" si="28"/>
        <v>623.6552756424893</v>
      </c>
      <c r="AC19" s="6"/>
      <c r="AD19" s="6"/>
      <c r="AE19" s="9">
        <f t="shared" si="5"/>
        <v>623.6552756424893</v>
      </c>
      <c r="AF19" s="6" t="s">
        <v>39</v>
      </c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10">
        <v>9</v>
      </c>
      <c r="B20" s="10"/>
      <c r="C20" s="2">
        <f t="shared" si="6"/>
        <v>81</v>
      </c>
      <c r="D20">
        <f t="shared" si="4"/>
        <v>7.9646197183098595</v>
      </c>
      <c r="E20" s="2">
        <f t="shared" si="7"/>
        <v>0.99388584780191136</v>
      </c>
      <c r="F20" s="2">
        <f t="shared" si="8"/>
        <v>-0.1104125062620893</v>
      </c>
      <c r="G20" s="2">
        <f t="shared" si="9"/>
        <v>8.9449726302172028</v>
      </c>
      <c r="H20" s="2">
        <f t="shared" si="10"/>
        <v>-0.99371255635880373</v>
      </c>
      <c r="I20" s="2">
        <f t="shared" si="11"/>
        <v>0.98780907846092414</v>
      </c>
      <c r="J20" s="2">
        <f t="shared" si="12"/>
        <v>1.2190921539075909E-2</v>
      </c>
      <c r="K20" s="2">
        <f t="shared" si="13"/>
        <v>-0.10973742739423047</v>
      </c>
      <c r="L20" s="2"/>
      <c r="M20" s="2"/>
      <c r="N20" s="2"/>
      <c r="O20" s="2"/>
      <c r="P20" s="2"/>
      <c r="Q20" s="2"/>
      <c r="R20" s="2"/>
      <c r="S20" s="2">
        <f>MDETERM(P15:S18)</f>
        <v>-25.229549894305084</v>
      </c>
      <c r="T20" s="8">
        <f>S20/T6</f>
        <v>-3.3182025171389022</v>
      </c>
      <c r="U20" s="2" t="s">
        <v>39</v>
      </c>
      <c r="V20" s="6">
        <v>9</v>
      </c>
      <c r="W20" s="6">
        <f t="shared" si="17"/>
        <v>-29.863822654250122</v>
      </c>
      <c r="X20" s="6">
        <f t="shared" si="18"/>
        <v>0.99922414438970586</v>
      </c>
      <c r="Y20" s="6">
        <f t="shared" si="19"/>
        <v>1.618249282101997E-2</v>
      </c>
      <c r="Z20" s="2">
        <f t="shared" si="20"/>
        <v>649.57325407168798</v>
      </c>
      <c r="AA20" s="7">
        <f t="shared" si="21"/>
        <v>9</v>
      </c>
      <c r="AB20" s="7">
        <f t="shared" si="28"/>
        <v>620.72483805464856</v>
      </c>
      <c r="AC20" s="6"/>
      <c r="AD20" s="6"/>
      <c r="AE20" s="9">
        <f t="shared" si="5"/>
        <v>620.72483805464856</v>
      </c>
      <c r="AF20" s="6" t="s">
        <v>39</v>
      </c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10">
        <v>10</v>
      </c>
      <c r="B21" s="10"/>
      <c r="C21" s="2">
        <f t="shared" si="6"/>
        <v>100</v>
      </c>
      <c r="D21">
        <f t="shared" si="4"/>
        <v>8.849577464788732</v>
      </c>
      <c r="E21" s="2">
        <f t="shared" si="7"/>
        <v>0.54400303443543219</v>
      </c>
      <c r="F21" s="2">
        <f t="shared" si="8"/>
        <v>-0.83908324886452235</v>
      </c>
      <c r="G21" s="2">
        <f t="shared" si="9"/>
        <v>5.4400303443543221</v>
      </c>
      <c r="H21" s="2">
        <f t="shared" si="10"/>
        <v>-8.3908324886452235</v>
      </c>
      <c r="I21" s="2">
        <f t="shared" si="11"/>
        <v>0.29593930147495801</v>
      </c>
      <c r="J21" s="2">
        <f t="shared" si="12"/>
        <v>0.70406069852504194</v>
      </c>
      <c r="K21" s="2">
        <f t="shared" si="13"/>
        <v>-0.45646383352624109</v>
      </c>
      <c r="L21" s="2"/>
      <c r="M21" s="2"/>
      <c r="N21" s="2"/>
      <c r="O21" s="2"/>
      <c r="P21" s="2"/>
      <c r="Q21" s="2"/>
      <c r="R21" s="2"/>
      <c r="S21" s="2"/>
      <c r="T21" s="2"/>
      <c r="U21" s="2" t="s">
        <v>39</v>
      </c>
      <c r="V21" s="6">
        <v>10</v>
      </c>
      <c r="W21" s="6">
        <f t="shared" si="17"/>
        <v>-33.182025171389022</v>
      </c>
      <c r="X21" s="6">
        <f t="shared" si="18"/>
        <v>0.54692494900831712</v>
      </c>
      <c r="Y21" s="6">
        <f t="shared" si="19"/>
        <v>0.13664372623752397</v>
      </c>
      <c r="Z21" s="2">
        <f t="shared" si="20"/>
        <v>649.57325407168798</v>
      </c>
      <c r="AA21" s="7">
        <f t="shared" si="21"/>
        <v>10</v>
      </c>
      <c r="AB21" s="7">
        <f t="shared" si="28"/>
        <v>617.07479757554484</v>
      </c>
      <c r="AC21" s="6"/>
      <c r="AD21" s="6"/>
      <c r="AE21" s="9">
        <f t="shared" si="5"/>
        <v>617.07479757554484</v>
      </c>
      <c r="AF21" s="6" t="s">
        <v>39</v>
      </c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/>
      <c r="B22" s="2"/>
      <c r="C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f>P1</f>
        <v>5</v>
      </c>
      <c r="Q22" s="2">
        <f t="shared" ref="Q22:S22" si="29">Q1</f>
        <v>15</v>
      </c>
      <c r="R22" s="2">
        <f>T1</f>
        <v>3199</v>
      </c>
      <c r="S22" s="2">
        <f t="shared" si="29"/>
        <v>-1.6537532593916651</v>
      </c>
      <c r="T22" s="2"/>
      <c r="U22" s="2" t="s">
        <v>39</v>
      </c>
      <c r="V22" s="6"/>
      <c r="W22" s="6"/>
      <c r="X22" s="6"/>
      <c r="Y22" s="6"/>
      <c r="Z22" s="6"/>
      <c r="AA22" s="7"/>
      <c r="AB22" s="7"/>
      <c r="AC22" s="6"/>
      <c r="AD22" s="6"/>
      <c r="AE22" s="6"/>
      <c r="AF22" s="6" t="s">
        <v>39</v>
      </c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/>
      <c r="B23" s="2"/>
      <c r="C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>
        <f t="shared" ref="P23:S25" si="30">P2</f>
        <v>15</v>
      </c>
      <c r="Q23" s="2">
        <f t="shared" si="30"/>
        <v>55</v>
      </c>
      <c r="R23" s="2">
        <f t="shared" ref="R23:R25" si="31">T2</f>
        <v>9559</v>
      </c>
      <c r="S23" s="2">
        <f t="shared" si="30"/>
        <v>-7.5191475059140735</v>
      </c>
      <c r="T23" s="2"/>
      <c r="U23" s="2" t="s">
        <v>39</v>
      </c>
      <c r="V23" s="6"/>
      <c r="W23" s="6"/>
      <c r="X23" s="6"/>
      <c r="Y23" s="6"/>
      <c r="Z23" s="6"/>
      <c r="AA23" s="7"/>
      <c r="AB23" s="7"/>
      <c r="AC23" s="6"/>
      <c r="AD23" s="6"/>
      <c r="AE23" s="6"/>
      <c r="AF23" s="6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/>
      <c r="B24" s="2"/>
      <c r="C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>
        <f t="shared" si="30"/>
        <v>0.87513574659188798</v>
      </c>
      <c r="Q24" s="2">
        <f t="shared" si="30"/>
        <v>-2.2082602036810997</v>
      </c>
      <c r="R24" s="2">
        <f t="shared" si="31"/>
        <v>578.64765936490789</v>
      </c>
      <c r="S24" s="2">
        <f t="shared" si="30"/>
        <v>0.51226060153083419</v>
      </c>
      <c r="T24" s="2"/>
      <c r="U24" s="2" t="s">
        <v>39</v>
      </c>
      <c r="V24" s="6"/>
      <c r="W24" s="6"/>
      <c r="X24" s="6"/>
      <c r="Y24" s="6"/>
      <c r="Z24" s="6"/>
      <c r="AA24" s="7"/>
      <c r="AB24" s="7"/>
      <c r="AC24" s="6"/>
      <c r="AD24" s="6"/>
      <c r="AE24" s="6"/>
      <c r="AF24" s="6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/>
      <c r="B25" s="2"/>
      <c r="C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f t="shared" si="30"/>
        <v>-1.6537532593916651</v>
      </c>
      <c r="Q25" s="2">
        <f t="shared" si="30"/>
        <v>-7.5191475059140735</v>
      </c>
      <c r="R25" s="2">
        <f t="shared" si="31"/>
        <v>-1048.8038573012657</v>
      </c>
      <c r="S25" s="2">
        <f t="shared" si="30"/>
        <v>2.1515273013478584</v>
      </c>
      <c r="T25" s="2"/>
      <c r="U25" s="2" t="s">
        <v>39</v>
      </c>
      <c r="V25" s="6"/>
      <c r="W25" s="6"/>
      <c r="X25" s="6"/>
      <c r="Y25" s="6"/>
      <c r="Z25" s="6"/>
      <c r="AA25" s="7"/>
      <c r="AB25" s="7"/>
      <c r="AC25" s="6"/>
      <c r="AD25" s="6"/>
      <c r="AE25" s="6"/>
      <c r="AF25" s="6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/>
      <c r="B26" s="2"/>
      <c r="C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6"/>
      <c r="W26" s="6"/>
      <c r="X26" s="6"/>
      <c r="Y26" s="6"/>
      <c r="Z26" s="6"/>
      <c r="AA26" s="7"/>
      <c r="AB26" s="7"/>
      <c r="AC26" s="6"/>
      <c r="AD26" s="6"/>
      <c r="AE26" s="6"/>
      <c r="AF26" s="6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/>
      <c r="B27" s="3"/>
      <c r="C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>
        <f>MDETERM(P22:S25)</f>
        <v>7.6442173497447143</v>
      </c>
      <c r="T27" s="8">
        <f>S27/T6</f>
        <v>1.0053711365340403</v>
      </c>
      <c r="U27" s="2"/>
      <c r="V27" s="6"/>
      <c r="W27" s="6"/>
      <c r="X27" s="6"/>
      <c r="Y27" s="6"/>
      <c r="Z27" s="6"/>
      <c r="AA27" s="7"/>
      <c r="AB27" s="7"/>
      <c r="AC27" s="6"/>
      <c r="AD27" s="6"/>
      <c r="AE27" s="6"/>
      <c r="AF27" s="6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/>
      <c r="B28" s="3"/>
      <c r="C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6"/>
      <c r="W28" s="6"/>
      <c r="X28" s="6"/>
      <c r="Y28" s="6"/>
      <c r="Z28" s="6"/>
      <c r="AA28" s="7"/>
      <c r="AB28" s="7"/>
      <c r="AC28" s="6"/>
      <c r="AD28" s="6"/>
      <c r="AE28" s="6"/>
      <c r="AF28" s="6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/>
      <c r="B29" s="3"/>
      <c r="C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f>P1</f>
        <v>5</v>
      </c>
      <c r="Q29" s="2">
        <f t="shared" ref="Q29:R29" si="32">Q1</f>
        <v>15</v>
      </c>
      <c r="R29" s="2">
        <f t="shared" si="32"/>
        <v>0.87513574659188798</v>
      </c>
      <c r="S29" s="2">
        <f>T1</f>
        <v>3199</v>
      </c>
      <c r="T29" s="2"/>
      <c r="U29" s="2"/>
      <c r="V29" s="6"/>
      <c r="W29" s="6"/>
      <c r="X29" s="6"/>
      <c r="Y29" s="6"/>
      <c r="Z29" s="6"/>
      <c r="AA29" s="7"/>
      <c r="AB29" s="7"/>
      <c r="AC29" s="6"/>
      <c r="AD29" s="6"/>
      <c r="AE29" s="6"/>
      <c r="AF29" s="6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/>
      <c r="B30" s="3"/>
      <c r="C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f t="shared" ref="P30:R32" si="33">P2</f>
        <v>15</v>
      </c>
      <c r="Q30" s="2">
        <f t="shared" si="33"/>
        <v>55</v>
      </c>
      <c r="R30" s="2">
        <f t="shared" si="33"/>
        <v>-2.2082602036810997</v>
      </c>
      <c r="S30" s="2">
        <f t="shared" ref="S30:S32" si="34">T2</f>
        <v>9559</v>
      </c>
      <c r="T30" s="2"/>
      <c r="U30" s="2"/>
      <c r="V30" s="6"/>
      <c r="W30" s="6"/>
      <c r="X30" s="6"/>
      <c r="Y30" s="6"/>
      <c r="Z30" s="6"/>
      <c r="AA30" s="7"/>
      <c r="AB30" s="7"/>
      <c r="AC30" s="6"/>
      <c r="AD30" s="6"/>
      <c r="AE30" s="6"/>
      <c r="AF30" s="6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/>
      <c r="B31" s="3"/>
      <c r="C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f t="shared" si="33"/>
        <v>0.87513574659188798</v>
      </c>
      <c r="Q31" s="2">
        <f t="shared" si="33"/>
        <v>-2.2082602036810997</v>
      </c>
      <c r="R31" s="2">
        <f t="shared" si="33"/>
        <v>2.8484726986521411</v>
      </c>
      <c r="S31" s="2">
        <f t="shared" si="34"/>
        <v>578.64765936490789</v>
      </c>
      <c r="T31" s="2"/>
      <c r="U31" s="2"/>
      <c r="V31" s="6"/>
      <c r="W31" s="6"/>
      <c r="X31" s="6"/>
      <c r="Y31" s="6"/>
      <c r="Z31" s="6"/>
      <c r="AA31" s="7"/>
      <c r="AB31" s="7"/>
      <c r="AC31" s="6"/>
      <c r="AD31" s="6"/>
      <c r="AE31" s="6"/>
      <c r="AF31" s="6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/>
      <c r="B32" s="3"/>
      <c r="C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>
        <f t="shared" si="33"/>
        <v>-1.6537532593916651</v>
      </c>
      <c r="Q32" s="2">
        <f t="shared" si="33"/>
        <v>-7.5191475059140735</v>
      </c>
      <c r="R32" s="2">
        <f t="shared" si="33"/>
        <v>0.51226060153083419</v>
      </c>
      <c r="S32" s="2">
        <f t="shared" si="34"/>
        <v>-1048.8038573012657</v>
      </c>
      <c r="T32" s="2"/>
      <c r="U32" s="2"/>
      <c r="V32" s="6"/>
      <c r="W32" s="6"/>
      <c r="X32" s="6"/>
      <c r="Y32" s="6"/>
      <c r="Z32" s="6"/>
      <c r="AA32" s="7"/>
      <c r="AB32" s="7"/>
      <c r="AC32" s="6"/>
      <c r="AD32" s="6"/>
      <c r="AE32" s="6"/>
      <c r="AF32" s="6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/>
      <c r="B33" s="3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6"/>
      <c r="W33" s="6"/>
      <c r="X33" s="6"/>
      <c r="Y33" s="6"/>
      <c r="Z33" s="6"/>
      <c r="AA33" s="7"/>
      <c r="AB33" s="7"/>
      <c r="AC33" s="6"/>
      <c r="AD33" s="6"/>
      <c r="AE33" s="6"/>
      <c r="AF33" s="6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/>
      <c r="B34" s="3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>
        <f>MDETERM(P29:S32)</f>
        <v>-0.12382013114549997</v>
      </c>
      <c r="T34" s="8">
        <f>S34/T6</f>
        <v>-1.6284883105750849E-2</v>
      </c>
      <c r="U34" s="2"/>
      <c r="V34" s="6"/>
      <c r="W34" s="6"/>
      <c r="X34" s="6"/>
      <c r="Y34" s="6"/>
      <c r="Z34" s="6"/>
      <c r="AA34" s="7"/>
      <c r="AB34" s="7"/>
      <c r="AC34" s="6"/>
      <c r="AD34" s="6"/>
      <c r="AE34" s="6"/>
      <c r="AF34" s="6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/>
      <c r="B35" s="3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6"/>
      <c r="W35" s="6"/>
      <c r="X35" s="6"/>
      <c r="Y35" s="6"/>
      <c r="Z35" s="6"/>
      <c r="AA35" s="7"/>
      <c r="AB35" s="7"/>
      <c r="AC35" s="6"/>
      <c r="AD35" s="6"/>
      <c r="AE35" s="6"/>
      <c r="AF35" s="6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/>
      <c r="B36" s="3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6"/>
      <c r="W36" s="6"/>
      <c r="X36" s="6"/>
      <c r="Y36" s="6"/>
      <c r="Z36" s="6"/>
      <c r="AA36" s="7"/>
      <c r="AB36" s="7"/>
      <c r="AC36" s="6"/>
      <c r="AD36" s="6"/>
      <c r="AE36" s="6"/>
      <c r="AF36" s="6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/>
      <c r="B37" s="3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6"/>
      <c r="W37" s="6"/>
      <c r="X37" s="6"/>
      <c r="Y37" s="6"/>
      <c r="Z37" s="6"/>
      <c r="AA37" s="7"/>
      <c r="AB37" s="7"/>
      <c r="AC37" s="6"/>
      <c r="AD37" s="6"/>
      <c r="AE37" s="6"/>
      <c r="AF37" s="6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/>
      <c r="B38" s="3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6"/>
      <c r="W38" s="6"/>
      <c r="X38" s="6"/>
      <c r="Y38" s="6"/>
      <c r="Z38" s="6"/>
      <c r="AA38" s="7"/>
      <c r="AB38" s="7"/>
      <c r="AC38" s="6"/>
      <c r="AD38" s="6"/>
      <c r="AE38" s="6"/>
      <c r="AF38" s="6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/>
      <c r="B39" s="3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6"/>
      <c r="W39" s="6"/>
      <c r="X39" s="6"/>
      <c r="Y39" s="6"/>
      <c r="Z39" s="6"/>
      <c r="AA39" s="7"/>
      <c r="AB39" s="7"/>
      <c r="AC39" s="6"/>
      <c r="AD39" s="6"/>
      <c r="AE39" s="6"/>
      <c r="AF39" s="6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/>
      <c r="B40" s="3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6"/>
      <c r="W40" s="6"/>
      <c r="X40" s="6"/>
      <c r="Y40" s="6"/>
      <c r="Z40" s="6"/>
      <c r="AA40" s="7"/>
      <c r="AB40" s="7"/>
      <c r="AC40" s="6"/>
      <c r="AD40" s="6"/>
      <c r="AE40" s="6"/>
      <c r="AF40" s="6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/>
      <c r="B41" s="3"/>
      <c r="C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6"/>
      <c r="W41" s="6"/>
      <c r="X41" s="6"/>
      <c r="Y41" s="6"/>
      <c r="Z41" s="6"/>
      <c r="AA41" s="7"/>
      <c r="AB41" s="7"/>
      <c r="AC41" s="6"/>
      <c r="AD41" s="6"/>
      <c r="AE41" s="6"/>
      <c r="AF41" s="6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/>
      <c r="B42" s="3"/>
      <c r="C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6"/>
      <c r="W42" s="6"/>
      <c r="X42" s="6"/>
      <c r="Y42" s="6"/>
      <c r="Z42" s="6"/>
      <c r="AA42" s="7"/>
      <c r="AB42" s="7"/>
      <c r="AC42" s="6"/>
      <c r="AD42" s="6"/>
      <c r="AE42" s="6"/>
      <c r="AF42" s="6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/>
      <c r="B43" s="3"/>
      <c r="C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6"/>
      <c r="W43" s="6"/>
      <c r="X43" s="6"/>
      <c r="Y43" s="6"/>
      <c r="Z43" s="6"/>
      <c r="AA43" s="7"/>
      <c r="AB43" s="7"/>
      <c r="AC43" s="6"/>
      <c r="AD43" s="6"/>
      <c r="AE43" s="6"/>
      <c r="AF43" s="6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/>
      <c r="B44" s="3"/>
      <c r="C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6"/>
      <c r="W44" s="6"/>
      <c r="X44" s="6"/>
      <c r="Y44" s="6"/>
      <c r="Z44" s="6"/>
      <c r="AA44" s="7"/>
      <c r="AB44" s="7"/>
      <c r="AC44" s="6"/>
      <c r="AD44" s="6"/>
      <c r="AE44" s="6"/>
      <c r="AF44" s="6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/>
      <c r="B45" s="3"/>
      <c r="C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"/>
      <c r="W45" s="6"/>
      <c r="X45" s="6"/>
      <c r="Y45" s="6"/>
      <c r="Z45" s="6"/>
      <c r="AA45" s="7"/>
      <c r="AB45" s="7"/>
      <c r="AC45" s="6"/>
      <c r="AD45" s="6"/>
      <c r="AE45" s="6"/>
      <c r="AF45" s="6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/>
      <c r="B46" s="3"/>
      <c r="C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6"/>
      <c r="W46" s="6"/>
      <c r="X46" s="6"/>
      <c r="Y46" s="6"/>
      <c r="Z46" s="6"/>
      <c r="AA46" s="7"/>
      <c r="AB46" s="7"/>
      <c r="AC46" s="6"/>
      <c r="AD46" s="6"/>
      <c r="AE46" s="6"/>
      <c r="AF46" s="6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/>
      <c r="B47" s="2"/>
      <c r="C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78"/>
  <sheetViews>
    <sheetView zoomScaleNormal="100" workbookViewId="0">
      <selection activeCell="T5" sqref="T5"/>
    </sheetView>
  </sheetViews>
  <sheetFormatPr defaultRowHeight="15" x14ac:dyDescent="0.25"/>
  <cols>
    <col min="1" max="1" width="6.140625" customWidth="1"/>
    <col min="4" max="4" width="7.28515625" customWidth="1"/>
    <col min="5" max="5" width="12.7109375" bestFit="1" customWidth="1"/>
    <col min="7" max="7" width="13.42578125" customWidth="1"/>
    <col min="9" max="9" width="13.7109375" customWidth="1"/>
    <col min="11" max="11" width="24.42578125" customWidth="1"/>
    <col min="15" max="15" width="8.5703125" customWidth="1"/>
    <col min="16" max="16" width="13.5703125" bestFit="1" customWidth="1"/>
    <col min="18" max="19" width="13.5703125" bestFit="1" customWidth="1"/>
    <col min="20" max="20" width="10" bestFit="1" customWidth="1"/>
    <col min="21" max="21" width="3.5703125" customWidth="1"/>
    <col min="22" max="22" width="5.28515625" customWidth="1"/>
    <col min="25" max="25" width="15.85546875" customWidth="1"/>
    <col min="26" max="26" width="9.28515625" customWidth="1"/>
  </cols>
  <sheetData>
    <row r="1" spans="1:4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3</v>
      </c>
      <c r="G1" s="5" t="s">
        <v>5</v>
      </c>
      <c r="H1" s="5" t="s">
        <v>3</v>
      </c>
      <c r="I1" s="5" t="s">
        <v>6</v>
      </c>
      <c r="K1" s="5" t="s">
        <v>7</v>
      </c>
      <c r="L1" s="5" t="s">
        <v>1</v>
      </c>
      <c r="M1" s="5">
        <f ca="1">RANDBETWEEN(2,36)</f>
        <v>13</v>
      </c>
      <c r="P1" s="2">
        <f>M2</f>
        <v>35</v>
      </c>
      <c r="Q1" s="2">
        <f>A9</f>
        <v>630</v>
      </c>
      <c r="R1" s="2">
        <f ca="1">E9</f>
        <v>2.2803271843032551</v>
      </c>
      <c r="S1" s="2">
        <f ca="1">F9</f>
        <v>-2.5740628000412893</v>
      </c>
      <c r="T1" s="2">
        <f>B9</f>
        <v>40499</v>
      </c>
      <c r="U1" t="s">
        <v>39</v>
      </c>
      <c r="V1" s="2"/>
      <c r="W1" s="2" t="s">
        <v>39</v>
      </c>
      <c r="X1" s="2" t="s">
        <v>39</v>
      </c>
      <c r="Y1" s="2" t="s">
        <v>39</v>
      </c>
      <c r="Z1" s="2"/>
      <c r="AA1" s="2" t="s">
        <v>39</v>
      </c>
      <c r="AB1" s="2">
        <v>0</v>
      </c>
      <c r="AC1" s="2" t="s">
        <v>39</v>
      </c>
      <c r="AD1" s="2"/>
      <c r="AE1" s="2"/>
      <c r="AF1" s="2" t="s">
        <v>39</v>
      </c>
      <c r="AG1" s="2" t="s">
        <v>39</v>
      </c>
      <c r="AH1" s="2"/>
      <c r="AI1" s="2"/>
      <c r="AJ1" s="2"/>
      <c r="AK1" s="2"/>
      <c r="AL1" s="2"/>
      <c r="AM1" s="2"/>
      <c r="AN1" s="2"/>
      <c r="AO1" s="2"/>
    </row>
    <row r="2" spans="1:41" x14ac:dyDescent="0.25">
      <c r="C2" s="7"/>
      <c r="D2" s="7"/>
      <c r="E2" s="7"/>
      <c r="F2" s="6"/>
      <c r="G2" s="6"/>
      <c r="H2" s="6"/>
      <c r="I2" s="6"/>
      <c r="J2" s="6"/>
      <c r="K2" s="6" t="s">
        <v>10</v>
      </c>
      <c r="L2" s="6" t="s">
        <v>1</v>
      </c>
      <c r="M2" s="6">
        <v>35</v>
      </c>
      <c r="P2" s="6">
        <f>A9</f>
        <v>630</v>
      </c>
      <c r="Q2" s="2">
        <f>C9</f>
        <v>14910</v>
      </c>
      <c r="R2" s="2">
        <f ca="1">G9</f>
        <v>4.7298177643004991</v>
      </c>
      <c r="S2" s="2">
        <f ca="1">H9</f>
        <v>-78.505043684459537</v>
      </c>
      <c r="T2" s="2">
        <f>L9</f>
        <v>731047</v>
      </c>
      <c r="U2" s="2" t="s">
        <v>39</v>
      </c>
      <c r="V2" s="2"/>
      <c r="W2" s="2" t="s">
        <v>39</v>
      </c>
      <c r="X2" s="2" t="s">
        <v>40</v>
      </c>
      <c r="Y2" s="2" t="s">
        <v>41</v>
      </c>
      <c r="Z2" t="s">
        <v>42</v>
      </c>
      <c r="AA2" s="2" t="s">
        <v>39</v>
      </c>
      <c r="AB2" s="2"/>
      <c r="AC2" s="2" t="s">
        <v>39</v>
      </c>
      <c r="AD2" s="2"/>
      <c r="AE2" s="2"/>
      <c r="AF2" s="2" t="s">
        <v>39</v>
      </c>
      <c r="AG2" s="2" t="s">
        <v>39</v>
      </c>
      <c r="AH2" s="2"/>
      <c r="AI2" s="2"/>
      <c r="AJ2" s="2"/>
      <c r="AK2" s="2"/>
      <c r="AL2" s="2"/>
      <c r="AM2" s="2"/>
      <c r="AN2" s="2"/>
      <c r="AO2" s="2"/>
    </row>
    <row r="3" spans="1:41" x14ac:dyDescent="0.25">
      <c r="C3" s="7"/>
      <c r="D3" s="7"/>
      <c r="E3" s="7"/>
      <c r="F3" s="6"/>
      <c r="G3" s="6"/>
      <c r="H3" s="6"/>
      <c r="I3" s="6"/>
      <c r="J3" s="6"/>
      <c r="K3" s="6" t="s">
        <v>12</v>
      </c>
      <c r="L3" s="6" t="s">
        <v>1</v>
      </c>
      <c r="M3" s="6">
        <v>3.1415999999999999</v>
      </c>
      <c r="P3" s="6">
        <f ca="1">E9</f>
        <v>2.2803271843032551</v>
      </c>
      <c r="Q3" s="2">
        <f ca="1">G9</f>
        <v>4.7298177643004991</v>
      </c>
      <c r="R3" s="2">
        <f ca="1">I9</f>
        <v>17.621301212686532</v>
      </c>
      <c r="S3" s="2">
        <f ca="1">K9</f>
        <v>0.99866578249420801</v>
      </c>
      <c r="T3" s="2">
        <f ca="1">M9</f>
        <v>2643.4669424409612</v>
      </c>
      <c r="U3" s="2" t="s">
        <v>39</v>
      </c>
      <c r="V3" s="2"/>
      <c r="W3" s="2" t="s">
        <v>39</v>
      </c>
      <c r="X3" s="2">
        <f ca="1">AE8</f>
        <v>1188.5248784373296</v>
      </c>
      <c r="Y3" s="2">
        <f ca="1">AC10</f>
        <v>11.408050152915738</v>
      </c>
      <c r="Z3" t="str">
        <f ca="1">IF(ABS(Y3)&lt;3,"bine","rau")</f>
        <v>rau</v>
      </c>
      <c r="AA3" s="2" t="s">
        <v>39</v>
      </c>
      <c r="AB3" s="2"/>
      <c r="AC3" s="2" t="s">
        <v>39</v>
      </c>
      <c r="AD3" s="2"/>
      <c r="AE3" s="2"/>
      <c r="AF3" s="2" t="s">
        <v>39</v>
      </c>
      <c r="AG3" s="2" t="s">
        <v>39</v>
      </c>
      <c r="AH3" s="2"/>
      <c r="AI3" s="2"/>
      <c r="AJ3" s="2"/>
      <c r="AK3" s="2"/>
      <c r="AL3" s="2"/>
      <c r="AM3" s="2"/>
      <c r="AN3" s="2"/>
      <c r="AO3" s="2"/>
    </row>
    <row r="4" spans="1:41" x14ac:dyDescent="0.25">
      <c r="C4" s="7"/>
      <c r="D4" s="7"/>
      <c r="E4" s="7"/>
      <c r="F4" s="6"/>
      <c r="G4" s="6"/>
      <c r="H4" s="6"/>
      <c r="I4" s="6"/>
      <c r="J4" s="6"/>
      <c r="K4" s="2" t="s">
        <v>11</v>
      </c>
      <c r="L4" s="6" t="s">
        <v>1</v>
      </c>
      <c r="M4" s="2">
        <f ca="1">2*M3/M1</f>
        <v>0.48332307692307691</v>
      </c>
      <c r="P4" s="6">
        <f ca="1">F9</f>
        <v>-2.5740628000412893</v>
      </c>
      <c r="Q4" s="2">
        <f ca="1">H9</f>
        <v>-78.505043684459537</v>
      </c>
      <c r="R4" s="2">
        <f ca="1">K9</f>
        <v>0.99866578249420801</v>
      </c>
      <c r="S4" s="2">
        <f ca="1">J9</f>
        <v>17.378698787313471</v>
      </c>
      <c r="T4" s="2">
        <f ca="1">N9</f>
        <v>-2914.3617390390627</v>
      </c>
      <c r="U4" s="2" t="s">
        <v>39</v>
      </c>
      <c r="V4" s="2"/>
      <c r="W4" s="2" t="s">
        <v>39</v>
      </c>
      <c r="X4" s="2"/>
      <c r="Y4" s="2"/>
      <c r="Z4" s="2"/>
      <c r="AA4" s="2" t="s">
        <v>39</v>
      </c>
      <c r="AB4" s="2"/>
      <c r="AC4" s="2" t="s">
        <v>39</v>
      </c>
      <c r="AD4" s="2"/>
      <c r="AE4" s="2"/>
      <c r="AF4" s="2"/>
      <c r="AG4" s="2" t="s">
        <v>39</v>
      </c>
      <c r="AH4" s="2"/>
      <c r="AI4" s="2"/>
      <c r="AJ4" s="2"/>
      <c r="AK4" s="2"/>
      <c r="AL4" s="2"/>
      <c r="AM4" s="2"/>
      <c r="AN4" s="2"/>
      <c r="AO4" s="2"/>
    </row>
    <row r="5" spans="1:41" x14ac:dyDescent="0.25">
      <c r="L5" s="2"/>
      <c r="M5" s="2"/>
      <c r="N5" s="2"/>
      <c r="O5" s="2"/>
      <c r="P5" s="2"/>
      <c r="Q5" s="2"/>
      <c r="R5" s="2"/>
      <c r="S5" s="2"/>
      <c r="T5" s="2"/>
      <c r="U5" s="2" t="s">
        <v>39</v>
      </c>
      <c r="V5" s="2"/>
      <c r="W5" s="2" t="s">
        <v>39</v>
      </c>
      <c r="X5" s="9" t="str">
        <f ca="1">IF(Z3="bine",X3,"")</f>
        <v/>
      </c>
      <c r="Y5" s="2"/>
      <c r="Z5" s="2"/>
      <c r="AA5" s="2" t="s">
        <v>39</v>
      </c>
      <c r="AB5" s="2"/>
      <c r="AC5" s="2" t="s">
        <v>39</v>
      </c>
      <c r="AD5" s="2"/>
      <c r="AE5" s="2"/>
      <c r="AF5" s="2"/>
      <c r="AG5" s="2" t="s">
        <v>39</v>
      </c>
      <c r="AH5" s="2"/>
      <c r="AI5" s="2"/>
      <c r="AJ5" s="2"/>
      <c r="AK5" s="2"/>
      <c r="AL5" s="2"/>
      <c r="AM5" s="2"/>
      <c r="AN5" s="2"/>
      <c r="AO5" s="2"/>
    </row>
    <row r="6" spans="1:41" x14ac:dyDescent="0.25">
      <c r="O6" s="2"/>
      <c r="P6" s="2"/>
      <c r="Q6" s="2"/>
      <c r="R6" s="2"/>
      <c r="S6" s="2"/>
      <c r="T6" s="2">
        <f ca="1">MDETERM(P1:S4)</f>
        <v>36027161.071367614</v>
      </c>
      <c r="U6" s="2" t="s">
        <v>39</v>
      </c>
      <c r="V6" s="2"/>
      <c r="W6" s="2" t="s">
        <v>39</v>
      </c>
      <c r="X6" s="2"/>
      <c r="Y6" s="2"/>
      <c r="Z6" s="2"/>
      <c r="AA6" s="2" t="s">
        <v>39</v>
      </c>
      <c r="AB6" s="2"/>
      <c r="AC6" s="2"/>
      <c r="AD6" s="2"/>
      <c r="AE6" s="2"/>
      <c r="AF6" s="2"/>
      <c r="AG6" s="2" t="s">
        <v>39</v>
      </c>
      <c r="AH6" s="2"/>
      <c r="AI6" s="2"/>
      <c r="AJ6" s="2"/>
      <c r="AK6" s="2"/>
      <c r="AL6" s="2"/>
      <c r="AM6" s="2"/>
      <c r="AN6" s="2"/>
      <c r="AO6" s="2"/>
    </row>
    <row r="7" spans="1:41" x14ac:dyDescent="0.25">
      <c r="R7" s="2"/>
      <c r="S7" s="2"/>
      <c r="T7" s="2"/>
      <c r="U7" s="2" t="s">
        <v>39</v>
      </c>
      <c r="V7" s="2"/>
      <c r="W7" s="2" t="s">
        <v>39</v>
      </c>
      <c r="X7" s="2"/>
      <c r="Y7" s="2"/>
      <c r="Z7" s="2"/>
      <c r="AA7" s="2" t="s">
        <v>39</v>
      </c>
      <c r="AB7" s="2"/>
      <c r="AC7" s="2"/>
      <c r="AD7" s="2"/>
      <c r="AE7" s="2"/>
      <c r="AF7" s="2"/>
      <c r="AG7" s="2" t="s">
        <v>39</v>
      </c>
      <c r="AH7" s="2"/>
      <c r="AI7" s="2"/>
      <c r="AJ7" s="2"/>
      <c r="AK7" s="2"/>
      <c r="AL7" s="2"/>
      <c r="AM7" s="2"/>
      <c r="AN7" s="2"/>
      <c r="AO7" s="2"/>
    </row>
    <row r="8" spans="1:41" x14ac:dyDescent="0.25">
      <c r="A8" t="s">
        <v>16</v>
      </c>
      <c r="B8" t="s">
        <v>20</v>
      </c>
      <c r="C8" t="s">
        <v>19</v>
      </c>
      <c r="E8" t="s">
        <v>17</v>
      </c>
      <c r="F8" t="s">
        <v>18</v>
      </c>
      <c r="G8" s="2" t="s">
        <v>23</v>
      </c>
      <c r="H8" s="2" t="s">
        <v>24</v>
      </c>
      <c r="I8" s="2" t="s">
        <v>27</v>
      </c>
      <c r="J8" s="2" t="s">
        <v>28</v>
      </c>
      <c r="K8" s="2" t="s">
        <v>30</v>
      </c>
      <c r="L8" s="2" t="s">
        <v>34</v>
      </c>
      <c r="M8" s="2" t="s">
        <v>35</v>
      </c>
      <c r="N8" s="2" t="s">
        <v>36</v>
      </c>
      <c r="O8" s="2"/>
      <c r="P8" s="2">
        <f>T1</f>
        <v>40499</v>
      </c>
      <c r="Q8" s="2">
        <f t="shared" ref="Q8:S11" si="0">Q1</f>
        <v>630</v>
      </c>
      <c r="R8" s="2">
        <f t="shared" ca="1" si="0"/>
        <v>2.2803271843032551</v>
      </c>
      <c r="S8" s="2">
        <f t="shared" ca="1" si="0"/>
        <v>-2.5740628000412893</v>
      </c>
      <c r="T8" s="2"/>
      <c r="U8" s="2" t="s">
        <v>39</v>
      </c>
      <c r="V8" s="2"/>
      <c r="W8" s="2" t="s">
        <v>39</v>
      </c>
      <c r="X8" s="2"/>
      <c r="Y8" s="2"/>
      <c r="Z8" s="2"/>
      <c r="AA8" s="2" t="s">
        <v>39</v>
      </c>
      <c r="AB8" s="2"/>
      <c r="AC8" s="2"/>
      <c r="AD8" s="2">
        <f ca="1">AE46-AC46</f>
        <v>-35.97926424591742</v>
      </c>
      <c r="AE8" s="2">
        <f ca="1">AE47</f>
        <v>1188.5248784373296</v>
      </c>
      <c r="AF8" s="2"/>
      <c r="AG8" s="2" t="s">
        <v>39</v>
      </c>
      <c r="AH8" s="2"/>
      <c r="AI8" s="2"/>
      <c r="AJ8" s="2"/>
      <c r="AK8" s="2"/>
      <c r="AL8" s="2"/>
      <c r="AM8" s="2"/>
      <c r="AN8" s="2"/>
      <c r="AO8" s="2"/>
    </row>
    <row r="9" spans="1:41" x14ac:dyDescent="0.25">
      <c r="A9">
        <f>SUM(A12:A46)</f>
        <v>630</v>
      </c>
      <c r="B9">
        <f>SUM(B12:B46)</f>
        <v>40499</v>
      </c>
      <c r="C9">
        <f>SUM(C12:C46)</f>
        <v>14910</v>
      </c>
      <c r="E9">
        <f t="shared" ref="E9:N9" ca="1" si="1">SUM(E12:E46)</f>
        <v>2.2803271843032551</v>
      </c>
      <c r="F9">
        <f t="shared" ca="1" si="1"/>
        <v>-2.5740628000412893</v>
      </c>
      <c r="G9">
        <f t="shared" ca="1" si="1"/>
        <v>4.7298177643004991</v>
      </c>
      <c r="H9">
        <f t="shared" ca="1" si="1"/>
        <v>-78.505043684459537</v>
      </c>
      <c r="I9">
        <f t="shared" ca="1" si="1"/>
        <v>17.621301212686532</v>
      </c>
      <c r="J9">
        <f t="shared" ca="1" si="1"/>
        <v>17.378698787313471</v>
      </c>
      <c r="K9">
        <f t="shared" ca="1" si="1"/>
        <v>0.99866578249420801</v>
      </c>
      <c r="L9">
        <f t="shared" si="1"/>
        <v>731047</v>
      </c>
      <c r="M9">
        <f t="shared" ca="1" si="1"/>
        <v>2643.4669424409612</v>
      </c>
      <c r="N9">
        <f t="shared" ca="1" si="1"/>
        <v>-2914.3617390390627</v>
      </c>
      <c r="O9" s="2"/>
      <c r="P9" s="2">
        <f t="shared" ref="P9:P11" si="2">T2</f>
        <v>731047</v>
      </c>
      <c r="Q9" s="2">
        <f t="shared" si="0"/>
        <v>14910</v>
      </c>
      <c r="R9" s="2">
        <f t="shared" ca="1" si="0"/>
        <v>4.7298177643004991</v>
      </c>
      <c r="S9" s="2">
        <f t="shared" ca="1" si="0"/>
        <v>-78.505043684459537</v>
      </c>
      <c r="T9" s="2"/>
      <c r="U9" s="2" t="s">
        <v>39</v>
      </c>
      <c r="V9" s="2"/>
      <c r="W9" s="2"/>
      <c r="X9" s="2"/>
      <c r="Y9" s="2"/>
      <c r="Z9" s="2"/>
      <c r="AA9" s="2" t="s">
        <v>39</v>
      </c>
      <c r="AB9" s="2"/>
      <c r="AC9" s="2"/>
      <c r="AD9" s="2"/>
      <c r="AE9" s="2"/>
      <c r="AF9" s="2"/>
      <c r="AG9" s="2" t="s">
        <v>39</v>
      </c>
      <c r="AH9" s="2"/>
      <c r="AI9" s="2"/>
      <c r="AJ9" s="2"/>
      <c r="AK9" s="2"/>
      <c r="AL9" s="2"/>
      <c r="AM9" s="2"/>
      <c r="AN9" s="2"/>
      <c r="AO9" s="2"/>
    </row>
    <row r="10" spans="1:41" x14ac:dyDescent="0.25">
      <c r="G10" s="2"/>
      <c r="H10" s="2"/>
      <c r="I10" s="2"/>
      <c r="J10" s="2"/>
      <c r="K10" s="2"/>
      <c r="L10" s="2"/>
      <c r="M10" s="2"/>
      <c r="N10" s="2"/>
      <c r="O10" s="2"/>
      <c r="P10" s="2">
        <f t="shared" ca="1" si="2"/>
        <v>2643.4669424409612</v>
      </c>
      <c r="Q10" s="2">
        <f t="shared" ca="1" si="0"/>
        <v>4.7298177643004991</v>
      </c>
      <c r="R10" s="2">
        <f t="shared" ca="1" si="0"/>
        <v>17.621301212686532</v>
      </c>
      <c r="S10" s="2">
        <f t="shared" ca="1" si="0"/>
        <v>0.99866578249420801</v>
      </c>
      <c r="T10" s="2"/>
      <c r="U10" s="2" t="s">
        <v>39</v>
      </c>
      <c r="V10" s="2"/>
      <c r="W10" s="2"/>
      <c r="X10" s="2"/>
      <c r="Y10" s="2"/>
      <c r="Z10" s="2"/>
      <c r="AA10" s="2"/>
      <c r="AB10" s="2"/>
      <c r="AC10" s="2">
        <f ca="1">SQRT(AD10)/35</f>
        <v>11.408050152915738</v>
      </c>
      <c r="AD10" s="2">
        <f ca="1">SUM(AD12:AD46)</f>
        <v>159425.92015701497</v>
      </c>
      <c r="AE10" s="2"/>
      <c r="AF10" s="2"/>
      <c r="AG10" s="2" t="s">
        <v>39</v>
      </c>
      <c r="AH10" s="2"/>
      <c r="AI10" s="2"/>
      <c r="AJ10" s="2"/>
      <c r="AK10" s="2"/>
      <c r="AL10" s="2"/>
      <c r="AM10" s="2"/>
      <c r="AN10" s="2"/>
      <c r="AO10" s="2"/>
    </row>
    <row r="11" spans="1:41" x14ac:dyDescent="0.25">
      <c r="A11" s="4" t="s">
        <v>8</v>
      </c>
      <c r="B11" s="4" t="s">
        <v>0</v>
      </c>
      <c r="C11" s="4" t="s">
        <v>9</v>
      </c>
      <c r="D11" s="4" t="s">
        <v>13</v>
      </c>
      <c r="E11" s="4" t="s">
        <v>14</v>
      </c>
      <c r="F11" s="4" t="s">
        <v>15</v>
      </c>
      <c r="G11" s="4" t="s">
        <v>21</v>
      </c>
      <c r="H11" s="4" t="s">
        <v>22</v>
      </c>
      <c r="I11" s="4" t="s">
        <v>25</v>
      </c>
      <c r="J11" s="4" t="s">
        <v>26</v>
      </c>
      <c r="K11" s="4" t="s">
        <v>29</v>
      </c>
      <c r="L11" s="4" t="s">
        <v>31</v>
      </c>
      <c r="M11" s="4" t="s">
        <v>32</v>
      </c>
      <c r="N11" s="4" t="s">
        <v>33</v>
      </c>
      <c r="O11" s="2"/>
      <c r="P11" s="2">
        <f t="shared" ca="1" si="2"/>
        <v>-2914.3617390390627</v>
      </c>
      <c r="Q11" s="2">
        <f t="shared" ca="1" si="0"/>
        <v>-78.505043684459537</v>
      </c>
      <c r="R11" s="2">
        <f t="shared" ca="1" si="0"/>
        <v>0.99866578249420801</v>
      </c>
      <c r="S11" s="2">
        <f t="shared" ca="1" si="0"/>
        <v>17.378698787313471</v>
      </c>
      <c r="T11" s="2"/>
      <c r="U11" s="2" t="s">
        <v>39</v>
      </c>
      <c r="V11" s="2" t="s">
        <v>8</v>
      </c>
      <c r="W11" s="2" t="s">
        <v>4</v>
      </c>
      <c r="X11" s="2" t="s">
        <v>37</v>
      </c>
      <c r="Y11" s="2" t="s">
        <v>38</v>
      </c>
      <c r="Z11" s="2" t="s">
        <v>2</v>
      </c>
      <c r="AC11" s="2"/>
      <c r="AD11" s="2"/>
      <c r="AE11" s="2" t="s">
        <v>0</v>
      </c>
      <c r="AF11" s="2"/>
      <c r="AG11" s="2" t="s">
        <v>39</v>
      </c>
      <c r="AH11" s="2"/>
      <c r="AI11" s="2"/>
      <c r="AJ11" s="2"/>
      <c r="AK11" s="2"/>
      <c r="AL11" s="2"/>
      <c r="AM11" s="2"/>
      <c r="AN11" s="2"/>
      <c r="AO11" s="2"/>
    </row>
    <row r="12" spans="1:41" x14ac:dyDescent="0.25">
      <c r="A12" s="2">
        <v>1</v>
      </c>
      <c r="B12" s="1">
        <v>1131</v>
      </c>
      <c r="C12" s="2">
        <f>A12*A12</f>
        <v>1</v>
      </c>
      <c r="D12">
        <f t="shared" ref="D12:D47" ca="1" si="3">A12*$M$4</f>
        <v>0.48332307692307691</v>
      </c>
      <c r="E12" s="2">
        <f ca="1">SIN(D12)</f>
        <v>0.46472417280088474</v>
      </c>
      <c r="F12" s="2">
        <f ca="1">COS(D12)</f>
        <v>0.88545550041463594</v>
      </c>
      <c r="G12" s="2">
        <f ca="1">A12*E12</f>
        <v>0.46472417280088474</v>
      </c>
      <c r="H12" s="2">
        <f ca="1">A12*F12</f>
        <v>0.88545550041463594</v>
      </c>
      <c r="I12" s="2">
        <f ca="1">E12*E12</f>
        <v>0.21596855678546659</v>
      </c>
      <c r="J12" s="2">
        <f ca="1">F12*F12</f>
        <v>0.78403144321453333</v>
      </c>
      <c r="K12" s="2">
        <f ca="1">E12*F12</f>
        <v>0.41149257498218517</v>
      </c>
      <c r="L12" s="2">
        <f>A12*B12</f>
        <v>1131</v>
      </c>
      <c r="M12" s="2">
        <f ca="1">B12*E12</f>
        <v>525.60303943780059</v>
      </c>
      <c r="N12" s="2">
        <f ca="1">B12*F12</f>
        <v>1001.4501709689532</v>
      </c>
      <c r="O12" s="2"/>
      <c r="P12" s="2"/>
      <c r="Q12" s="2"/>
      <c r="R12" s="2"/>
      <c r="S12" s="2"/>
      <c r="T12" s="2"/>
      <c r="U12" s="2" t="s">
        <v>39</v>
      </c>
      <c r="V12" s="2">
        <v>1</v>
      </c>
      <c r="W12" s="2">
        <f ca="1">$T$20*V12</f>
        <v>0.63495563195451099</v>
      </c>
      <c r="X12" s="2">
        <f ca="1">$T$27*E12</f>
        <v>0.59286858802170472</v>
      </c>
      <c r="Y12" s="2">
        <f ca="1">$T$34*H12</f>
        <v>4.2787122263004731</v>
      </c>
      <c r="Z12" s="2">
        <f ca="1">$T$13</f>
        <v>1145.9573505129522</v>
      </c>
      <c r="AA12">
        <f>V12</f>
        <v>1</v>
      </c>
      <c r="AB12">
        <f ca="1">AE12-$AB$1</f>
        <v>1151.4638869592288</v>
      </c>
      <c r="AC12" s="2">
        <f>B12</f>
        <v>1131</v>
      </c>
      <c r="AD12" s="2">
        <f ca="1">(AB12-AC12)^2</f>
        <v>418.77066948009576</v>
      </c>
      <c r="AE12" s="2">
        <f t="shared" ref="AE12:AE47" ca="1" si="4">SUM(W12:Z12)</f>
        <v>1151.4638869592288</v>
      </c>
      <c r="AF12" s="2"/>
      <c r="AG12" s="2" t="s">
        <v>39</v>
      </c>
      <c r="AH12" s="2"/>
      <c r="AI12" s="2"/>
      <c r="AJ12" s="2"/>
      <c r="AK12" s="2"/>
      <c r="AL12" s="2"/>
      <c r="AM12" s="2"/>
      <c r="AN12" s="2"/>
      <c r="AO12" s="2"/>
    </row>
    <row r="13" spans="1:41" ht="21" x14ac:dyDescent="0.35">
      <c r="A13" s="2">
        <v>2</v>
      </c>
      <c r="B13" s="2">
        <v>1142</v>
      </c>
      <c r="C13" s="2">
        <f t="shared" ref="C13:C47" si="5">A13*A13</f>
        <v>4</v>
      </c>
      <c r="D13">
        <f t="shared" ca="1" si="3"/>
        <v>0.96664615384615382</v>
      </c>
      <c r="E13" s="2">
        <f t="shared" ref="E13:E47" ca="1" si="6">SIN(D13)</f>
        <v>0.82298514996437033</v>
      </c>
      <c r="F13" s="2">
        <f t="shared" ref="F13:F47" ca="1" si="7">COS(D13)</f>
        <v>0.56806288642906688</v>
      </c>
      <c r="G13" s="2">
        <f t="shared" ref="G13:G47" ca="1" si="8">A13*E13</f>
        <v>1.6459702999287407</v>
      </c>
      <c r="H13" s="2">
        <f t="shared" ref="H13:H47" ca="1" si="9">A13*F13</f>
        <v>1.1361257728581338</v>
      </c>
      <c r="I13" s="2">
        <f t="shared" ref="I13:J46" ca="1" si="10">E13*E13</f>
        <v>0.67730455706187709</v>
      </c>
      <c r="J13" s="2">
        <f t="shared" ca="1" si="10"/>
        <v>0.32269544293812291</v>
      </c>
      <c r="K13" s="2">
        <f t="shared" ref="K13:K47" ca="1" si="11">E13*F13</f>
        <v>0.4675073197770187</v>
      </c>
      <c r="L13" s="2">
        <f t="shared" ref="L13:L47" si="12">A13*B13</f>
        <v>2284</v>
      </c>
      <c r="M13" s="2">
        <f t="shared" ref="M13:M47" ca="1" si="13">B13*E13</f>
        <v>939.84904125931087</v>
      </c>
      <c r="N13" s="2">
        <f t="shared" ref="N13:N47" ca="1" si="14">B13*F13</f>
        <v>648.72781630199438</v>
      </c>
      <c r="O13" s="2"/>
      <c r="P13" s="2"/>
      <c r="Q13" s="2"/>
      <c r="R13" s="2"/>
      <c r="S13" s="2">
        <f ca="1">MDETERM(P8:S11)</f>
        <v>41285590047.847801</v>
      </c>
      <c r="T13" s="8">
        <f ca="1">S13/T6</f>
        <v>1145.9573505129522</v>
      </c>
      <c r="U13" s="2" t="s">
        <v>39</v>
      </c>
      <c r="V13" s="2">
        <v>2</v>
      </c>
      <c r="W13" s="2">
        <f t="shared" ref="W13:W47" ca="1" si="15">$T$20*V13</f>
        <v>1.269911263909022</v>
      </c>
      <c r="X13" s="2">
        <f t="shared" ref="X13:X47" ca="1" si="16">$T$27*E13</f>
        <v>1.0499175045737543</v>
      </c>
      <c r="Y13" s="2">
        <f t="shared" ref="Y13:Y47" ca="1" si="17">$T$34*H13</f>
        <v>5.4900051246695263</v>
      </c>
      <c r="Z13" s="2">
        <f t="shared" ref="Z13:Z47" ca="1" si="18">$T$13</f>
        <v>1145.9573505129522</v>
      </c>
      <c r="AA13">
        <f t="shared" ref="AA13:AA46" si="19">V13</f>
        <v>2</v>
      </c>
      <c r="AB13">
        <f t="shared" ref="AB13:AB46" ca="1" si="20">AE13-$AB$1</f>
        <v>1153.7671844061044</v>
      </c>
      <c r="AC13" s="2">
        <f t="shared" ref="AC13:AC46" si="21">B13</f>
        <v>1142</v>
      </c>
      <c r="AD13" s="2">
        <f t="shared" ref="AD13:AD46" ca="1" si="22">(AB13-AC13)^2</f>
        <v>138.46662884726737</v>
      </c>
      <c r="AE13" s="2">
        <f t="shared" ca="1" si="4"/>
        <v>1153.7671844061044</v>
      </c>
      <c r="AF13" s="2"/>
      <c r="AG13" s="2" t="s">
        <v>39</v>
      </c>
      <c r="AH13" s="2"/>
      <c r="AI13" s="2"/>
      <c r="AJ13" s="2"/>
      <c r="AK13" s="2"/>
      <c r="AL13" s="2"/>
      <c r="AM13" s="2"/>
      <c r="AN13" s="2"/>
      <c r="AO13" s="2"/>
    </row>
    <row r="14" spans="1:41" x14ac:dyDescent="0.25">
      <c r="A14" s="2">
        <v>3</v>
      </c>
      <c r="B14" s="2">
        <v>1144</v>
      </c>
      <c r="C14" s="2">
        <f t="shared" si="5"/>
        <v>9</v>
      </c>
      <c r="D14">
        <f t="shared" ca="1" si="3"/>
        <v>1.4499692307692307</v>
      </c>
      <c r="E14" s="2">
        <f t="shared" ca="1" si="6"/>
        <v>0.99270928279014681</v>
      </c>
      <c r="F14" s="2">
        <f t="shared" ca="1" si="7"/>
        <v>0.12053331432542796</v>
      </c>
      <c r="G14" s="2">
        <f t="shared" ca="1" si="8"/>
        <v>2.9781278483704403</v>
      </c>
      <c r="H14" s="2">
        <f t="shared" ca="1" si="9"/>
        <v>0.36159994297628389</v>
      </c>
      <c r="I14" s="2">
        <f t="shared" ca="1" si="10"/>
        <v>0.98547172013772766</v>
      </c>
      <c r="J14" s="2">
        <f t="shared" ca="1" si="10"/>
        <v>1.4528279862272418E-2</v>
      </c>
      <c r="K14" s="2">
        <f t="shared" ca="1" si="11"/>
        <v>0.11965454001631493</v>
      </c>
      <c r="L14" s="2">
        <f t="shared" si="12"/>
        <v>3432</v>
      </c>
      <c r="M14" s="2">
        <f t="shared" ca="1" si="13"/>
        <v>1135.659419511928</v>
      </c>
      <c r="N14" s="2">
        <f t="shared" ca="1" si="14"/>
        <v>137.89011158828959</v>
      </c>
      <c r="O14" s="2"/>
      <c r="P14" s="2"/>
      <c r="Q14" s="2"/>
      <c r="R14" s="2"/>
      <c r="S14" s="2"/>
      <c r="T14" s="2"/>
      <c r="U14" s="2" t="s">
        <v>39</v>
      </c>
      <c r="V14" s="2">
        <v>3</v>
      </c>
      <c r="W14" s="2">
        <f t="shared" ca="1" si="15"/>
        <v>1.9048668958635329</v>
      </c>
      <c r="X14" s="2">
        <f t="shared" ca="1" si="16"/>
        <v>1.2664418707911744</v>
      </c>
      <c r="Y14" s="2">
        <f t="shared" ca="1" si="17"/>
        <v>1.7473290259280949</v>
      </c>
      <c r="Z14" s="2">
        <f t="shared" ca="1" si="18"/>
        <v>1145.9573505129522</v>
      </c>
      <c r="AA14">
        <f t="shared" si="19"/>
        <v>3</v>
      </c>
      <c r="AB14">
        <f t="shared" ca="1" si="20"/>
        <v>1150.875988305535</v>
      </c>
      <c r="AC14" s="2">
        <f t="shared" si="21"/>
        <v>1144</v>
      </c>
      <c r="AD14" s="2">
        <f t="shared" ca="1" si="22"/>
        <v>47.279215177853729</v>
      </c>
      <c r="AE14" s="2">
        <f t="shared" ca="1" si="4"/>
        <v>1150.875988305535</v>
      </c>
      <c r="AF14" s="2"/>
      <c r="AG14" s="2" t="s">
        <v>39</v>
      </c>
      <c r="AH14" s="2"/>
      <c r="AI14" s="2"/>
      <c r="AJ14" s="2"/>
      <c r="AK14" s="2"/>
      <c r="AL14" s="2"/>
      <c r="AM14" s="2"/>
      <c r="AN14" s="2"/>
      <c r="AO14" s="2"/>
    </row>
    <row r="15" spans="1:41" x14ac:dyDescent="0.25">
      <c r="A15" s="2">
        <v>4</v>
      </c>
      <c r="B15" s="2">
        <v>1149</v>
      </c>
      <c r="C15" s="2">
        <f t="shared" si="5"/>
        <v>16</v>
      </c>
      <c r="D15">
        <f t="shared" ca="1" si="3"/>
        <v>1.9332923076923076</v>
      </c>
      <c r="E15" s="2">
        <f t="shared" ca="1" si="6"/>
        <v>0.9350146395540373</v>
      </c>
      <c r="F15" s="2">
        <f t="shared" ca="1" si="7"/>
        <v>-0.35460911412375412</v>
      </c>
      <c r="G15" s="2">
        <f t="shared" ca="1" si="8"/>
        <v>3.7400585582161492</v>
      </c>
      <c r="H15" s="2">
        <f t="shared" ca="1" si="9"/>
        <v>-1.4184364564950165</v>
      </c>
      <c r="I15" s="2">
        <f t="shared" ca="1" si="10"/>
        <v>0.87425237618036633</v>
      </c>
      <c r="J15" s="2">
        <f t="shared" ca="1" si="10"/>
        <v>0.12574762381963367</v>
      </c>
      <c r="K15" s="2">
        <f t="shared" ca="1" si="11"/>
        <v>-0.33156471302499846</v>
      </c>
      <c r="L15" s="2">
        <f t="shared" si="12"/>
        <v>4596</v>
      </c>
      <c r="M15" s="2">
        <f t="shared" ca="1" si="13"/>
        <v>1074.3318208475889</v>
      </c>
      <c r="N15" s="2">
        <f t="shared" ca="1" si="14"/>
        <v>-407.44587212819346</v>
      </c>
      <c r="O15" s="2"/>
      <c r="P15" s="2">
        <f>P1</f>
        <v>35</v>
      </c>
      <c r="Q15" s="2">
        <f>T1</f>
        <v>40499</v>
      </c>
      <c r="R15" s="2">
        <f t="shared" ref="R15:S15" ca="1" si="23">R1</f>
        <v>2.2803271843032551</v>
      </c>
      <c r="S15" s="2">
        <f t="shared" ca="1" si="23"/>
        <v>-2.5740628000412893</v>
      </c>
      <c r="T15" s="2"/>
      <c r="U15" s="2" t="s">
        <v>39</v>
      </c>
      <c r="V15" s="2">
        <v>4</v>
      </c>
      <c r="W15" s="2">
        <f t="shared" ca="1" si="15"/>
        <v>2.539822527818044</v>
      </c>
      <c r="X15" s="2">
        <f t="shared" ca="1" si="16"/>
        <v>1.1928383363211399</v>
      </c>
      <c r="Y15" s="2">
        <f t="shared" ca="1" si="17"/>
        <v>-6.8541913238932413</v>
      </c>
      <c r="Z15" s="2">
        <f t="shared" ca="1" si="18"/>
        <v>1145.9573505129522</v>
      </c>
      <c r="AA15">
        <f t="shared" si="19"/>
        <v>4</v>
      </c>
      <c r="AB15">
        <f t="shared" ca="1" si="20"/>
        <v>1142.8358200531982</v>
      </c>
      <c r="AC15" s="2">
        <f t="shared" si="21"/>
        <v>1149</v>
      </c>
      <c r="AD15" s="2">
        <f t="shared" ca="1" si="22"/>
        <v>37.997114416553728</v>
      </c>
      <c r="AE15" s="2">
        <f t="shared" ca="1" si="4"/>
        <v>1142.8358200531982</v>
      </c>
      <c r="AF15" s="2"/>
      <c r="AG15" s="2" t="s">
        <v>39</v>
      </c>
      <c r="AH15" s="2"/>
      <c r="AI15" s="2"/>
      <c r="AJ15" s="2"/>
      <c r="AK15" s="2"/>
      <c r="AL15" s="2"/>
      <c r="AM15" s="2"/>
      <c r="AN15" s="2"/>
      <c r="AO15" s="2"/>
    </row>
    <row r="16" spans="1:41" x14ac:dyDescent="0.25">
      <c r="A16" s="2">
        <v>5</v>
      </c>
      <c r="B16" s="2">
        <v>1141</v>
      </c>
      <c r="C16" s="2">
        <f t="shared" si="5"/>
        <v>25</v>
      </c>
      <c r="D16">
        <f t="shared" ca="1" si="3"/>
        <v>2.4166153846153846</v>
      </c>
      <c r="E16" s="2">
        <f t="shared" ca="1" si="6"/>
        <v>0.66311842833251444</v>
      </c>
      <c r="F16" s="2">
        <f t="shared" ca="1" si="7"/>
        <v>-0.74851449552150684</v>
      </c>
      <c r="G16" s="2">
        <f t="shared" ca="1" si="8"/>
        <v>3.315592141662572</v>
      </c>
      <c r="H16" s="2">
        <f t="shared" ca="1" si="9"/>
        <v>-3.742572477607534</v>
      </c>
      <c r="I16" s="2">
        <f t="shared" ca="1" si="10"/>
        <v>0.43972604999418408</v>
      </c>
      <c r="J16" s="2">
        <f t="shared" ca="1" si="10"/>
        <v>0.56027395000581592</v>
      </c>
      <c r="K16" s="2">
        <f t="shared" ca="1" si="11"/>
        <v>-0.49635375585432656</v>
      </c>
      <c r="L16" s="2">
        <f t="shared" si="12"/>
        <v>5705</v>
      </c>
      <c r="M16" s="2">
        <f t="shared" ca="1" si="13"/>
        <v>756.61812672739893</v>
      </c>
      <c r="N16" s="2">
        <f t="shared" ca="1" si="14"/>
        <v>-854.05503939003927</v>
      </c>
      <c r="O16" s="2"/>
      <c r="P16" s="2">
        <f t="shared" ref="P16:S18" si="24">P2</f>
        <v>630</v>
      </c>
      <c r="Q16" s="2">
        <f t="shared" ref="Q16:Q18" si="25">T2</f>
        <v>731047</v>
      </c>
      <c r="R16" s="2">
        <f t="shared" ca="1" si="24"/>
        <v>4.7298177643004991</v>
      </c>
      <c r="S16" s="2">
        <f t="shared" ca="1" si="24"/>
        <v>-78.505043684459537</v>
      </c>
      <c r="T16" s="2"/>
      <c r="U16" s="2" t="s">
        <v>39</v>
      </c>
      <c r="V16" s="2">
        <v>5</v>
      </c>
      <c r="W16" s="2">
        <f t="shared" ca="1" si="15"/>
        <v>3.1747781597725551</v>
      </c>
      <c r="X16" s="2">
        <f t="shared" ca="1" si="16"/>
        <v>0.84596866121081915</v>
      </c>
      <c r="Y16" s="2">
        <f t="shared" ca="1" si="17"/>
        <v>-18.084918564802354</v>
      </c>
      <c r="Z16" s="2">
        <f t="shared" ca="1" si="18"/>
        <v>1145.9573505129522</v>
      </c>
      <c r="AA16">
        <f t="shared" si="19"/>
        <v>5</v>
      </c>
      <c r="AB16">
        <f t="shared" ca="1" si="20"/>
        <v>1131.8931787691331</v>
      </c>
      <c r="AC16" s="2">
        <f t="shared" si="21"/>
        <v>1141</v>
      </c>
      <c r="AD16" s="2">
        <f t="shared" ca="1" si="22"/>
        <v>82.934192930968095</v>
      </c>
      <c r="AE16" s="2">
        <f t="shared" ca="1" si="4"/>
        <v>1131.8931787691331</v>
      </c>
      <c r="AF16" s="2"/>
      <c r="AG16" s="2" t="s">
        <v>39</v>
      </c>
      <c r="AH16" s="2"/>
      <c r="AI16" s="2"/>
      <c r="AJ16" s="2"/>
      <c r="AK16" s="2"/>
      <c r="AL16" s="2"/>
      <c r="AM16" s="2"/>
      <c r="AN16" s="2"/>
      <c r="AO16" s="2"/>
    </row>
    <row r="17" spans="1:41" x14ac:dyDescent="0.25">
      <c r="A17" s="2">
        <v>6</v>
      </c>
      <c r="B17" s="2">
        <v>1148</v>
      </c>
      <c r="C17" s="2">
        <f t="shared" si="5"/>
        <v>36</v>
      </c>
      <c r="D17">
        <f t="shared" ca="1" si="3"/>
        <v>2.8999384615384614</v>
      </c>
      <c r="E17" s="2">
        <f t="shared" ca="1" si="6"/>
        <v>0.23930908003262982</v>
      </c>
      <c r="F17" s="2">
        <f t="shared" ca="1" si="7"/>
        <v>-0.97094344027545521</v>
      </c>
      <c r="G17" s="2">
        <f t="shared" ca="1" si="8"/>
        <v>1.4358544801957789</v>
      </c>
      <c r="H17" s="2">
        <f t="shared" ca="1" si="9"/>
        <v>-5.825660641652731</v>
      </c>
      <c r="I17" s="2">
        <f t="shared" ca="1" si="10"/>
        <v>5.7268835786063628E-2</v>
      </c>
      <c r="J17" s="2">
        <f t="shared" ca="1" si="10"/>
        <v>0.94273116421393643</v>
      </c>
      <c r="K17" s="2">
        <f t="shared" ca="1" si="11"/>
        <v>-0.23235558145603585</v>
      </c>
      <c r="L17" s="2">
        <f t="shared" si="12"/>
        <v>6888</v>
      </c>
      <c r="M17" s="2">
        <f t="shared" ca="1" si="13"/>
        <v>274.72682387745903</v>
      </c>
      <c r="N17" s="2">
        <f t="shared" ca="1" si="14"/>
        <v>-1114.6430694362225</v>
      </c>
      <c r="O17" s="2"/>
      <c r="P17" s="2">
        <f t="shared" ca="1" si="24"/>
        <v>2.2803271843032551</v>
      </c>
      <c r="Q17" s="2">
        <f t="shared" ca="1" si="25"/>
        <v>2643.4669424409612</v>
      </c>
      <c r="R17" s="2">
        <f t="shared" ca="1" si="24"/>
        <v>17.621301212686532</v>
      </c>
      <c r="S17" s="2">
        <f t="shared" ca="1" si="24"/>
        <v>0.99866578249420801</v>
      </c>
      <c r="T17" s="2"/>
      <c r="U17" s="2" t="s">
        <v>39</v>
      </c>
      <c r="V17" s="2">
        <v>6</v>
      </c>
      <c r="W17" s="2">
        <f t="shared" ca="1" si="15"/>
        <v>3.8097337917270657</v>
      </c>
      <c r="X17" s="2">
        <f t="shared" ca="1" si="16"/>
        <v>0.30529687217391127</v>
      </c>
      <c r="Y17" s="2">
        <f t="shared" ca="1" si="17"/>
        <v>-28.150850496772161</v>
      </c>
      <c r="Z17" s="2">
        <f t="shared" ca="1" si="18"/>
        <v>1145.9573505129522</v>
      </c>
      <c r="AA17">
        <f t="shared" si="19"/>
        <v>6</v>
      </c>
      <c r="AB17">
        <f t="shared" ca="1" si="20"/>
        <v>1121.9215306800811</v>
      </c>
      <c r="AC17" s="2">
        <f t="shared" si="21"/>
        <v>1148</v>
      </c>
      <c r="AD17" s="2">
        <f t="shared" ca="1" si="22"/>
        <v>680.08656206995113</v>
      </c>
      <c r="AE17" s="2">
        <f t="shared" ca="1" si="4"/>
        <v>1121.9215306800811</v>
      </c>
      <c r="AF17" s="2"/>
      <c r="AG17" s="2" t="s">
        <v>39</v>
      </c>
      <c r="AH17" s="2"/>
      <c r="AI17" s="2"/>
      <c r="AJ17" s="2"/>
      <c r="AK17" s="2"/>
      <c r="AL17" s="2"/>
      <c r="AM17" s="2"/>
      <c r="AN17" s="2"/>
      <c r="AO17" s="2"/>
    </row>
    <row r="18" spans="1:41" x14ac:dyDescent="0.25">
      <c r="A18" s="2">
        <v>7</v>
      </c>
      <c r="B18" s="2">
        <v>1139</v>
      </c>
      <c r="C18" s="2">
        <f t="shared" si="5"/>
        <v>49</v>
      </c>
      <c r="D18">
        <f t="shared" ca="1" si="3"/>
        <v>3.3832615384615385</v>
      </c>
      <c r="E18" s="2">
        <f t="shared" ca="1" si="6"/>
        <v>-0.23932334590439797</v>
      </c>
      <c r="F18" s="2">
        <f t="shared" ca="1" si="7"/>
        <v>-0.97093992404531593</v>
      </c>
      <c r="G18" s="2">
        <f t="shared" ca="1" si="8"/>
        <v>-1.6752634213307858</v>
      </c>
      <c r="H18" s="2">
        <f t="shared" ca="1" si="9"/>
        <v>-6.7965794683172112</v>
      </c>
      <c r="I18" s="2">
        <f t="shared" ca="1" si="10"/>
        <v>5.7275663894876122E-2</v>
      </c>
      <c r="J18" s="2">
        <f t="shared" ca="1" si="10"/>
        <v>0.94272433610512385</v>
      </c>
      <c r="K18" s="2">
        <f t="shared" ca="1" si="11"/>
        <v>0.23236859129468704</v>
      </c>
      <c r="L18" s="2">
        <f t="shared" si="12"/>
        <v>7973</v>
      </c>
      <c r="M18" s="2">
        <f t="shared" ca="1" si="13"/>
        <v>-272.5892909851093</v>
      </c>
      <c r="N18" s="2">
        <f t="shared" ca="1" si="14"/>
        <v>-1105.9005734876148</v>
      </c>
      <c r="O18" s="2"/>
      <c r="P18" s="2">
        <f t="shared" ca="1" si="24"/>
        <v>-2.5740628000412893</v>
      </c>
      <c r="Q18" s="2">
        <f t="shared" ca="1" si="25"/>
        <v>-2914.3617390390627</v>
      </c>
      <c r="R18" s="2">
        <f t="shared" ca="1" si="24"/>
        <v>0.99866578249420801</v>
      </c>
      <c r="S18" s="2">
        <f t="shared" ca="1" si="24"/>
        <v>17.378698787313471</v>
      </c>
      <c r="T18" s="2"/>
      <c r="U18" s="2" t="s">
        <v>39</v>
      </c>
      <c r="V18" s="2">
        <v>7</v>
      </c>
      <c r="W18" s="2">
        <f t="shared" ca="1" si="15"/>
        <v>4.4446894236815773</v>
      </c>
      <c r="X18" s="2">
        <f t="shared" ca="1" si="16"/>
        <v>-0.30531507175927197</v>
      </c>
      <c r="Y18" s="2">
        <f t="shared" ca="1" si="17"/>
        <v>-32.842539974616365</v>
      </c>
      <c r="Z18" s="2">
        <f t="shared" ca="1" si="18"/>
        <v>1145.9573505129522</v>
      </c>
      <c r="AA18">
        <f t="shared" si="19"/>
        <v>7</v>
      </c>
      <c r="AB18">
        <f t="shared" ca="1" si="20"/>
        <v>1117.2541848902581</v>
      </c>
      <c r="AC18" s="2">
        <f t="shared" si="21"/>
        <v>1139</v>
      </c>
      <c r="AD18" s="2">
        <f t="shared" ca="1" si="22"/>
        <v>472.88047478707904</v>
      </c>
      <c r="AE18" s="2">
        <f t="shared" ca="1" si="4"/>
        <v>1117.2541848902581</v>
      </c>
      <c r="AF18" s="2"/>
      <c r="AG18" s="2" t="s">
        <v>39</v>
      </c>
      <c r="AH18" s="2"/>
      <c r="AI18" s="2"/>
      <c r="AJ18" s="2"/>
      <c r="AK18" s="2"/>
      <c r="AL18" s="2"/>
      <c r="AM18" s="2"/>
      <c r="AN18" s="2"/>
      <c r="AO18" s="2"/>
    </row>
    <row r="19" spans="1:41" x14ac:dyDescent="0.25">
      <c r="A19" s="2">
        <v>8</v>
      </c>
      <c r="B19" s="2">
        <v>1141</v>
      </c>
      <c r="C19" s="2">
        <f t="shared" si="5"/>
        <v>64</v>
      </c>
      <c r="D19">
        <f t="shared" ca="1" si="3"/>
        <v>3.8665846153846153</v>
      </c>
      <c r="E19" s="2">
        <f t="shared" ca="1" si="6"/>
        <v>-0.66312942604999692</v>
      </c>
      <c r="F19" s="2">
        <f t="shared" ca="1" si="7"/>
        <v>-0.74850475236073266</v>
      </c>
      <c r="G19" s="2">
        <f t="shared" ca="1" si="8"/>
        <v>-5.3050354083999753</v>
      </c>
      <c r="H19" s="2">
        <f t="shared" ca="1" si="9"/>
        <v>-5.9880380188858613</v>
      </c>
      <c r="I19" s="2">
        <f t="shared" ca="1" si="10"/>
        <v>0.43974063569339833</v>
      </c>
      <c r="J19" s="2">
        <f t="shared" ca="1" si="10"/>
        <v>0.56025936430660173</v>
      </c>
      <c r="K19" s="2">
        <f t="shared" ca="1" si="11"/>
        <v>0.49635552682866774</v>
      </c>
      <c r="L19" s="2">
        <f t="shared" si="12"/>
        <v>9128</v>
      </c>
      <c r="M19" s="2">
        <f t="shared" ca="1" si="13"/>
        <v>-756.63067512304644</v>
      </c>
      <c r="N19" s="2">
        <f t="shared" ca="1" si="14"/>
        <v>-854.04392244359599</v>
      </c>
      <c r="O19" s="2"/>
      <c r="P19" s="2"/>
      <c r="Q19" s="2"/>
      <c r="R19" s="2"/>
      <c r="S19" s="2"/>
      <c r="T19" s="2"/>
      <c r="U19" s="2" t="s">
        <v>39</v>
      </c>
      <c r="V19" s="2">
        <v>8</v>
      </c>
      <c r="W19" s="2">
        <f t="shared" ca="1" si="15"/>
        <v>5.0796450556360879</v>
      </c>
      <c r="X19" s="2">
        <f t="shared" ca="1" si="16"/>
        <v>-0.84598269147138416</v>
      </c>
      <c r="Y19" s="2">
        <f t="shared" ca="1" si="17"/>
        <v>-28.935493055225589</v>
      </c>
      <c r="Z19" s="2">
        <f t="shared" ca="1" si="18"/>
        <v>1145.9573505129522</v>
      </c>
      <c r="AA19">
        <f t="shared" si="19"/>
        <v>8</v>
      </c>
      <c r="AB19">
        <f t="shared" ca="1" si="20"/>
        <v>1121.2555198218913</v>
      </c>
      <c r="AC19" s="2">
        <f t="shared" si="21"/>
        <v>1141</v>
      </c>
      <c r="AD19" s="2">
        <f t="shared" ca="1" si="22"/>
        <v>389.84449750372687</v>
      </c>
      <c r="AE19" s="2">
        <f t="shared" ca="1" si="4"/>
        <v>1121.2555198218913</v>
      </c>
      <c r="AF19" s="2"/>
      <c r="AG19" s="2" t="s">
        <v>39</v>
      </c>
      <c r="AH19" s="2"/>
      <c r="AI19" s="2"/>
      <c r="AJ19" s="2"/>
      <c r="AK19" s="2"/>
      <c r="AL19" s="2"/>
      <c r="AM19" s="2"/>
      <c r="AN19" s="2"/>
      <c r="AO19" s="2"/>
    </row>
    <row r="20" spans="1:41" ht="21" x14ac:dyDescent="0.35">
      <c r="A20" s="2">
        <v>9</v>
      </c>
      <c r="B20" s="2">
        <v>1142</v>
      </c>
      <c r="C20" s="2">
        <f t="shared" si="5"/>
        <v>81</v>
      </c>
      <c r="D20">
        <f t="shared" ca="1" si="3"/>
        <v>4.349907692307692</v>
      </c>
      <c r="E20" s="2">
        <f t="shared" ca="1" si="6"/>
        <v>-0.93501984966114282</v>
      </c>
      <c r="F20" s="2">
        <f t="shared" ca="1" si="7"/>
        <v>-0.35459537608329561</v>
      </c>
      <c r="G20" s="2">
        <f t="shared" ca="1" si="8"/>
        <v>-8.4151786469502845</v>
      </c>
      <c r="H20" s="2">
        <f t="shared" ca="1" si="9"/>
        <v>-3.1913583847496607</v>
      </c>
      <c r="I20" s="2">
        <f t="shared" ca="1" si="10"/>
        <v>0.87426211926034614</v>
      </c>
      <c r="J20" s="2">
        <f t="shared" ca="1" si="10"/>
        <v>0.12573788073965386</v>
      </c>
      <c r="K20" s="2">
        <f t="shared" ca="1" si="11"/>
        <v>0.33155371523593946</v>
      </c>
      <c r="L20" s="2">
        <f t="shared" si="12"/>
        <v>10278</v>
      </c>
      <c r="M20" s="2">
        <f t="shared" ca="1" si="13"/>
        <v>-1067.7926683130252</v>
      </c>
      <c r="N20" s="2">
        <f t="shared" ca="1" si="14"/>
        <v>-404.94791948712361</v>
      </c>
      <c r="O20" s="2"/>
      <c r="P20" s="2"/>
      <c r="Q20" s="2"/>
      <c r="R20" s="2"/>
      <c r="S20" s="2">
        <f ca="1">MDETERM(P15:S18)</f>
        <v>22875648.825597182</v>
      </c>
      <c r="T20" s="8">
        <f ca="1">S20/T6</f>
        <v>0.63495563195451099</v>
      </c>
      <c r="U20" s="2" t="s">
        <v>39</v>
      </c>
      <c r="V20" s="2">
        <v>9</v>
      </c>
      <c r="W20" s="2">
        <f t="shared" ca="1" si="15"/>
        <v>5.7146006875905986</v>
      </c>
      <c r="X20" s="2">
        <f t="shared" ca="1" si="16"/>
        <v>-1.1928449830785584</v>
      </c>
      <c r="Y20" s="2">
        <f t="shared" ca="1" si="17"/>
        <v>-15.421333012150992</v>
      </c>
      <c r="Z20" s="2">
        <f t="shared" ca="1" si="18"/>
        <v>1145.9573505129522</v>
      </c>
      <c r="AA20">
        <f t="shared" si="19"/>
        <v>9</v>
      </c>
      <c r="AB20">
        <f t="shared" ca="1" si="20"/>
        <v>1135.0577732053132</v>
      </c>
      <c r="AC20" s="2">
        <f t="shared" si="21"/>
        <v>1142</v>
      </c>
      <c r="AD20" s="2">
        <f t="shared" ca="1" si="22"/>
        <v>48.194512868867406</v>
      </c>
      <c r="AE20" s="2">
        <f t="shared" ca="1" si="4"/>
        <v>1135.0577732053132</v>
      </c>
      <c r="AF20" s="2"/>
      <c r="AG20" s="2"/>
      <c r="AH20" s="2"/>
      <c r="AI20" s="2"/>
      <c r="AJ20" s="2"/>
      <c r="AK20" s="2"/>
      <c r="AL20" s="2"/>
      <c r="AM20" s="2"/>
      <c r="AN20" s="2"/>
      <c r="AO20" s="2"/>
    </row>
    <row r="21" spans="1:41" x14ac:dyDescent="0.25">
      <c r="A21" s="2">
        <v>10</v>
      </c>
      <c r="B21" s="2">
        <v>1147</v>
      </c>
      <c r="C21" s="2">
        <f t="shared" si="5"/>
        <v>100</v>
      </c>
      <c r="D21">
        <f t="shared" ca="1" si="3"/>
        <v>4.8332307692307692</v>
      </c>
      <c r="E21" s="2">
        <f t="shared" ca="1" si="6"/>
        <v>-0.99270751170865312</v>
      </c>
      <c r="F21" s="2">
        <f t="shared" ca="1" si="7"/>
        <v>0.1205479000116319</v>
      </c>
      <c r="G21" s="2">
        <f t="shared" ca="1" si="8"/>
        <v>-9.927075117086531</v>
      </c>
      <c r="H21" s="2">
        <f t="shared" ca="1" si="9"/>
        <v>1.2054790001163189</v>
      </c>
      <c r="I21" s="2">
        <f t="shared" ca="1" si="10"/>
        <v>0.98546820380278566</v>
      </c>
      <c r="J21" s="2">
        <f t="shared" ca="1" si="10"/>
        <v>1.4531796197214402E-2</v>
      </c>
      <c r="K21" s="2">
        <f t="shared" ca="1" si="11"/>
        <v>-0.11966880586225062</v>
      </c>
      <c r="L21" s="2">
        <f t="shared" si="12"/>
        <v>11470</v>
      </c>
      <c r="M21" s="2">
        <f t="shared" ca="1" si="13"/>
        <v>-1138.635515929825</v>
      </c>
      <c r="N21" s="2">
        <f t="shared" ca="1" si="14"/>
        <v>138.26844131334178</v>
      </c>
      <c r="O21" s="2"/>
      <c r="P21" s="2"/>
      <c r="Q21" s="2"/>
      <c r="R21" s="2"/>
      <c r="S21" s="2"/>
      <c r="T21" s="2"/>
      <c r="U21" s="2" t="s">
        <v>39</v>
      </c>
      <c r="V21" s="2">
        <v>10</v>
      </c>
      <c r="W21" s="2">
        <f t="shared" ca="1" si="15"/>
        <v>6.3495563195451101</v>
      </c>
      <c r="X21" s="2">
        <f t="shared" ca="1" si="16"/>
        <v>-1.2664396113464416</v>
      </c>
      <c r="Y21" s="2">
        <f t="shared" ca="1" si="17"/>
        <v>5.8251348982877769</v>
      </c>
      <c r="Z21" s="2">
        <f t="shared" ca="1" si="18"/>
        <v>1145.9573505129522</v>
      </c>
      <c r="AA21">
        <f t="shared" si="19"/>
        <v>10</v>
      </c>
      <c r="AB21">
        <f t="shared" ca="1" si="20"/>
        <v>1156.8656021194386</v>
      </c>
      <c r="AC21" s="2">
        <f t="shared" si="21"/>
        <v>1147</v>
      </c>
      <c r="AD21" s="2">
        <f t="shared" ca="1" si="22"/>
        <v>97.330105179070671</v>
      </c>
      <c r="AE21" s="2">
        <f t="shared" ca="1" si="4"/>
        <v>1156.8656021194386</v>
      </c>
      <c r="AF21" s="2"/>
      <c r="AG21" s="2"/>
      <c r="AH21" s="2"/>
      <c r="AI21" s="2"/>
      <c r="AJ21" s="2"/>
      <c r="AK21" s="2"/>
      <c r="AL21" s="2"/>
      <c r="AM21" s="2"/>
      <c r="AN21" s="2"/>
      <c r="AO21" s="2"/>
    </row>
    <row r="22" spans="1:41" x14ac:dyDescent="0.25">
      <c r="A22" s="2">
        <v>11</v>
      </c>
      <c r="B22" s="2">
        <v>1151</v>
      </c>
      <c r="C22" s="2">
        <f t="shared" si="5"/>
        <v>121</v>
      </c>
      <c r="D22">
        <f t="shared" ca="1" si="3"/>
        <v>5.3165538461538464</v>
      </c>
      <c r="E22" s="2">
        <f t="shared" ca="1" si="6"/>
        <v>-0.82297680342956403</v>
      </c>
      <c r="F22" s="2">
        <f t="shared" ca="1" si="7"/>
        <v>0.56807497834076159</v>
      </c>
      <c r="G22" s="2">
        <f t="shared" ca="1" si="8"/>
        <v>-9.0527448377252036</v>
      </c>
      <c r="H22" s="2">
        <f t="shared" ca="1" si="9"/>
        <v>6.2488247617483772</v>
      </c>
      <c r="I22" s="2">
        <f t="shared" ca="1" si="10"/>
        <v>0.67729081898314325</v>
      </c>
      <c r="J22" s="2">
        <f t="shared" ca="1" si="10"/>
        <v>0.32270918101685675</v>
      </c>
      <c r="K22" s="2">
        <f t="shared" ca="1" si="11"/>
        <v>-0.46751252978319879</v>
      </c>
      <c r="L22" s="2">
        <f t="shared" si="12"/>
        <v>12661</v>
      </c>
      <c r="M22" s="2">
        <f t="shared" ca="1" si="13"/>
        <v>-947.24630074742822</v>
      </c>
      <c r="N22" s="2">
        <f t="shared" ca="1" si="14"/>
        <v>653.8543000702166</v>
      </c>
      <c r="O22" s="2"/>
      <c r="P22" s="2">
        <f>P1</f>
        <v>35</v>
      </c>
      <c r="Q22" s="2">
        <f t="shared" ref="Q22:S22" si="26">Q1</f>
        <v>630</v>
      </c>
      <c r="R22" s="2">
        <f>T1</f>
        <v>40499</v>
      </c>
      <c r="S22" s="2">
        <f t="shared" ca="1" si="26"/>
        <v>-2.5740628000412893</v>
      </c>
      <c r="T22" s="2"/>
      <c r="U22" s="2" t="s">
        <v>39</v>
      </c>
      <c r="V22" s="2">
        <v>11</v>
      </c>
      <c r="W22" s="2">
        <f t="shared" ca="1" si="15"/>
        <v>6.9845119514996208</v>
      </c>
      <c r="X22" s="2">
        <f t="shared" ca="1" si="16"/>
        <v>-1.0499068565408025</v>
      </c>
      <c r="Y22" s="2">
        <f t="shared" ca="1" si="17"/>
        <v>30.195670923701655</v>
      </c>
      <c r="Z22" s="2">
        <f t="shared" ca="1" si="18"/>
        <v>1145.9573505129522</v>
      </c>
      <c r="AA22">
        <f t="shared" si="19"/>
        <v>11</v>
      </c>
      <c r="AB22">
        <f t="shared" ca="1" si="20"/>
        <v>1182.0876265316126</v>
      </c>
      <c r="AC22" s="2">
        <f t="shared" si="21"/>
        <v>1151</v>
      </c>
      <c r="AD22" s="2">
        <f t="shared" ca="1" si="22"/>
        <v>966.4405233690245</v>
      </c>
      <c r="AE22" s="2">
        <f t="shared" ca="1" si="4"/>
        <v>1182.0876265316126</v>
      </c>
      <c r="AF22" s="2"/>
      <c r="AG22" s="2"/>
      <c r="AH22" s="2"/>
      <c r="AI22" s="2"/>
      <c r="AJ22" s="2"/>
      <c r="AK22" s="2"/>
      <c r="AL22" s="2"/>
      <c r="AM22" s="2"/>
      <c r="AN22" s="2"/>
      <c r="AO22" s="2"/>
    </row>
    <row r="23" spans="1:41" x14ac:dyDescent="0.25">
      <c r="A23" s="2">
        <v>12</v>
      </c>
      <c r="B23" s="2">
        <v>1162</v>
      </c>
      <c r="C23" s="2">
        <f t="shared" si="5"/>
        <v>144</v>
      </c>
      <c r="D23">
        <f t="shared" ca="1" si="3"/>
        <v>5.7998769230769227</v>
      </c>
      <c r="E23" s="2">
        <f t="shared" ca="1" si="6"/>
        <v>-0.46471116291207165</v>
      </c>
      <c r="F23" s="2">
        <f t="shared" ca="1" si="7"/>
        <v>0.88546232842787276</v>
      </c>
      <c r="G23" s="2">
        <f t="shared" ca="1" si="8"/>
        <v>-5.5765339549448596</v>
      </c>
      <c r="H23" s="2">
        <f t="shared" ca="1" si="9"/>
        <v>10.625547941134473</v>
      </c>
      <c r="I23" s="2">
        <f t="shared" ca="1" si="10"/>
        <v>0.21595646493508999</v>
      </c>
      <c r="J23" s="2">
        <f t="shared" ca="1" si="10"/>
        <v>0.78404353506490998</v>
      </c>
      <c r="K23" s="2">
        <f t="shared" ca="1" si="11"/>
        <v>-0.41148422835854748</v>
      </c>
      <c r="L23" s="2">
        <f t="shared" si="12"/>
        <v>13944</v>
      </c>
      <c r="M23" s="2">
        <f t="shared" ca="1" si="13"/>
        <v>-539.99437130382728</v>
      </c>
      <c r="N23" s="2">
        <f t="shared" ca="1" si="14"/>
        <v>1028.9072256331881</v>
      </c>
      <c r="O23" s="2"/>
      <c r="P23" s="2">
        <f t="shared" ref="P23:S25" si="27">P2</f>
        <v>630</v>
      </c>
      <c r="Q23" s="2">
        <f t="shared" si="27"/>
        <v>14910</v>
      </c>
      <c r="R23" s="2">
        <f t="shared" ref="R23:R25" si="28">T2</f>
        <v>731047</v>
      </c>
      <c r="S23" s="2">
        <f t="shared" ca="1" si="27"/>
        <v>-78.505043684459537</v>
      </c>
      <c r="T23" s="2"/>
      <c r="U23" s="2" t="s">
        <v>39</v>
      </c>
      <c r="V23" s="2">
        <v>12</v>
      </c>
      <c r="W23" s="2">
        <f t="shared" ca="1" si="15"/>
        <v>7.6194675834541314</v>
      </c>
      <c r="X23" s="2">
        <f t="shared" ca="1" si="16"/>
        <v>-0.59285199074774653</v>
      </c>
      <c r="Y23" s="2">
        <f t="shared" ca="1" si="17"/>
        <v>51.344942648822474</v>
      </c>
      <c r="Z23" s="2">
        <f t="shared" ca="1" si="18"/>
        <v>1145.9573505129522</v>
      </c>
      <c r="AA23">
        <f t="shared" si="19"/>
        <v>12</v>
      </c>
      <c r="AB23">
        <f t="shared" ca="1" si="20"/>
        <v>1204.3289087544811</v>
      </c>
      <c r="AC23" s="2">
        <f t="shared" si="21"/>
        <v>1162</v>
      </c>
      <c r="AD23" s="2">
        <f t="shared" ca="1" si="22"/>
        <v>1791.7365163451836</v>
      </c>
      <c r="AE23" s="2">
        <f t="shared" ca="1" si="4"/>
        <v>1204.3289087544811</v>
      </c>
      <c r="AF23" s="2"/>
      <c r="AG23" s="2"/>
      <c r="AH23" s="2"/>
      <c r="AI23" s="2"/>
      <c r="AJ23" s="2"/>
      <c r="AK23" s="2"/>
      <c r="AL23" s="2"/>
      <c r="AM23" s="2"/>
      <c r="AN23" s="2"/>
      <c r="AO23" s="2"/>
    </row>
    <row r="24" spans="1:41" x14ac:dyDescent="0.25">
      <c r="A24" s="2">
        <v>13</v>
      </c>
      <c r="B24" s="2">
        <v>1165</v>
      </c>
      <c r="C24" s="2">
        <f t="shared" si="5"/>
        <v>169</v>
      </c>
      <c r="D24">
        <f t="shared" ca="1" si="3"/>
        <v>6.2831999999999999</v>
      </c>
      <c r="E24" s="2">
        <f t="shared" ca="1" si="6"/>
        <v>1.469282041289059E-5</v>
      </c>
      <c r="F24" s="2">
        <f t="shared" ca="1" si="7"/>
        <v>0.99999999989206056</v>
      </c>
      <c r="G24" s="2">
        <f t="shared" ca="1" si="8"/>
        <v>1.9100666536757768E-4</v>
      </c>
      <c r="H24" s="2">
        <f t="shared" ca="1" si="9"/>
        <v>12.999999998596788</v>
      </c>
      <c r="I24" s="2">
        <f t="shared" ca="1" si="10"/>
        <v>2.158789716854544E-10</v>
      </c>
      <c r="J24" s="2">
        <f t="shared" ca="1" si="10"/>
        <v>0.99999999978412113</v>
      </c>
      <c r="K24" s="2">
        <f t="shared" ca="1" si="11"/>
        <v>1.4692820411304655E-5</v>
      </c>
      <c r="L24" s="2">
        <f t="shared" si="12"/>
        <v>15145</v>
      </c>
      <c r="M24" s="2">
        <f t="shared" ca="1" si="13"/>
        <v>1.7117135781017537E-2</v>
      </c>
      <c r="N24" s="2">
        <f t="shared" ca="1" si="14"/>
        <v>1164.9999998742505</v>
      </c>
      <c r="O24" s="2"/>
      <c r="P24" s="2">
        <f t="shared" ca="1" si="27"/>
        <v>2.2803271843032551</v>
      </c>
      <c r="Q24" s="2">
        <f t="shared" ca="1" si="27"/>
        <v>4.7298177643004991</v>
      </c>
      <c r="R24" s="2">
        <f t="shared" ca="1" si="28"/>
        <v>2643.4669424409612</v>
      </c>
      <c r="S24" s="2">
        <f t="shared" ca="1" si="27"/>
        <v>0.99866578249420801</v>
      </c>
      <c r="T24" s="2"/>
      <c r="U24" s="2" t="s">
        <v>39</v>
      </c>
      <c r="V24" s="2">
        <v>13</v>
      </c>
      <c r="W24" s="2">
        <f t="shared" ca="1" si="15"/>
        <v>8.254423215408643</v>
      </c>
      <c r="X24" s="2">
        <f t="shared" ca="1" si="16"/>
        <v>1.874426208506953E-5</v>
      </c>
      <c r="Y24" s="2">
        <f t="shared" ca="1" si="17"/>
        <v>62.818807845064235</v>
      </c>
      <c r="Z24" s="2">
        <f t="shared" ca="1" si="18"/>
        <v>1145.9573505129522</v>
      </c>
      <c r="AA24">
        <f t="shared" si="19"/>
        <v>13</v>
      </c>
      <c r="AB24">
        <f t="shared" ca="1" si="20"/>
        <v>1217.0306003176872</v>
      </c>
      <c r="AC24" s="2">
        <f t="shared" si="21"/>
        <v>1165</v>
      </c>
      <c r="AD24" s="2">
        <f t="shared" ca="1" si="22"/>
        <v>2707.1833694189145</v>
      </c>
      <c r="AE24" s="2">
        <f t="shared" ca="1" si="4"/>
        <v>1217.0306003176872</v>
      </c>
      <c r="AF24" s="2"/>
      <c r="AG24" s="2"/>
      <c r="AH24" s="2"/>
      <c r="AI24" s="2"/>
      <c r="AJ24" s="2"/>
      <c r="AK24" s="2"/>
      <c r="AL24" s="2"/>
      <c r="AM24" s="2"/>
      <c r="AN24" s="2"/>
      <c r="AO24" s="2"/>
    </row>
    <row r="25" spans="1:41" x14ac:dyDescent="0.25">
      <c r="A25" s="2">
        <v>14</v>
      </c>
      <c r="B25" s="2">
        <v>1168</v>
      </c>
      <c r="C25" s="2">
        <f t="shared" si="5"/>
        <v>196</v>
      </c>
      <c r="D25">
        <f t="shared" ca="1" si="3"/>
        <v>6.7665230769230771</v>
      </c>
      <c r="E25" s="2">
        <f t="shared" ca="1" si="6"/>
        <v>0.46473718258937408</v>
      </c>
      <c r="F25" s="2">
        <f t="shared" ca="1" si="7"/>
        <v>0.88544867221024781</v>
      </c>
      <c r="G25" s="2">
        <f t="shared" ca="1" si="8"/>
        <v>6.5063205562512367</v>
      </c>
      <c r="H25" s="2">
        <f t="shared" ca="1" si="9"/>
        <v>12.39628141094347</v>
      </c>
      <c r="I25" s="2">
        <f t="shared" ca="1" si="10"/>
        <v>0.21598064888110921</v>
      </c>
      <c r="J25" s="2">
        <f t="shared" ca="1" si="10"/>
        <v>0.78401935111889087</v>
      </c>
      <c r="K25" s="2">
        <f t="shared" ca="1" si="11"/>
        <v>0.41150092125049276</v>
      </c>
      <c r="L25" s="2">
        <f t="shared" si="12"/>
        <v>16352</v>
      </c>
      <c r="M25" s="2">
        <f t="shared" ca="1" si="13"/>
        <v>542.81302926438889</v>
      </c>
      <c r="N25" s="2">
        <f t="shared" ca="1" si="14"/>
        <v>1034.2040491415694</v>
      </c>
      <c r="O25" s="2"/>
      <c r="P25" s="2">
        <f t="shared" ca="1" si="27"/>
        <v>-2.5740628000412893</v>
      </c>
      <c r="Q25" s="2">
        <f t="shared" ca="1" si="27"/>
        <v>-78.505043684459537</v>
      </c>
      <c r="R25" s="2">
        <f t="shared" ca="1" si="28"/>
        <v>-2914.3617390390627</v>
      </c>
      <c r="S25" s="2">
        <f t="shared" ca="1" si="27"/>
        <v>17.378698787313471</v>
      </c>
      <c r="T25" s="2"/>
      <c r="U25" s="2"/>
      <c r="V25" s="2">
        <v>14</v>
      </c>
      <c r="W25" s="2">
        <f t="shared" ca="1" si="15"/>
        <v>8.8893788473631545</v>
      </c>
      <c r="X25" s="2">
        <f t="shared" ca="1" si="16"/>
        <v>0.59288518516767552</v>
      </c>
      <c r="Y25" s="2">
        <f t="shared" ca="1" si="17"/>
        <v>59.901509233188776</v>
      </c>
      <c r="Z25" s="2">
        <f t="shared" ca="1" si="18"/>
        <v>1145.9573505129522</v>
      </c>
      <c r="AA25">
        <f t="shared" si="19"/>
        <v>14</v>
      </c>
      <c r="AB25">
        <f t="shared" ca="1" si="20"/>
        <v>1215.3411237786718</v>
      </c>
      <c r="AC25" s="2">
        <f t="shared" si="21"/>
        <v>1168</v>
      </c>
      <c r="AD25" s="2">
        <f t="shared" ca="1" si="22"/>
        <v>2241.182000627522</v>
      </c>
      <c r="AE25" s="2">
        <f t="shared" ca="1" si="4"/>
        <v>1215.3411237786718</v>
      </c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x14ac:dyDescent="0.25">
      <c r="A26" s="2">
        <v>15</v>
      </c>
      <c r="B26" s="2">
        <v>1168</v>
      </c>
      <c r="C26" s="2">
        <f t="shared" si="5"/>
        <v>225</v>
      </c>
      <c r="D26">
        <f t="shared" ca="1" si="3"/>
        <v>7.2498461538461534</v>
      </c>
      <c r="E26" s="2">
        <f t="shared" ca="1" si="6"/>
        <v>0.82299349632151109</v>
      </c>
      <c r="F26" s="2">
        <f t="shared" ca="1" si="7"/>
        <v>0.56805079439473982</v>
      </c>
      <c r="G26" s="2">
        <f t="shared" ca="1" si="8"/>
        <v>12.344902444822667</v>
      </c>
      <c r="H26" s="2">
        <f t="shared" ca="1" si="9"/>
        <v>8.5207619159210974</v>
      </c>
      <c r="I26" s="2">
        <f t="shared" ca="1" si="10"/>
        <v>0.67731829498750507</v>
      </c>
      <c r="J26" s="2">
        <f t="shared" ca="1" si="10"/>
        <v>0.32268170501249499</v>
      </c>
      <c r="K26" s="2">
        <f t="shared" ca="1" si="11"/>
        <v>0.46750210936713876</v>
      </c>
      <c r="L26" s="2">
        <f t="shared" si="12"/>
        <v>17520</v>
      </c>
      <c r="M26" s="2">
        <f t="shared" ca="1" si="13"/>
        <v>961.25640370352494</v>
      </c>
      <c r="N26" s="2">
        <f t="shared" ca="1" si="14"/>
        <v>663.48332785305615</v>
      </c>
      <c r="O26" s="2"/>
      <c r="P26" s="2"/>
      <c r="Q26" s="2"/>
      <c r="R26" s="2"/>
      <c r="S26" s="2"/>
      <c r="T26" s="2"/>
      <c r="U26" s="2"/>
      <c r="V26" s="2">
        <v>15</v>
      </c>
      <c r="W26" s="2">
        <f t="shared" ca="1" si="15"/>
        <v>9.5243344793176643</v>
      </c>
      <c r="X26" s="2">
        <f t="shared" ca="1" si="16"/>
        <v>1.0499281523800506</v>
      </c>
      <c r="Y26" s="2">
        <f t="shared" ca="1" si="17"/>
        <v>41.174161965197293</v>
      </c>
      <c r="Z26" s="2">
        <f t="shared" ca="1" si="18"/>
        <v>1145.9573505129522</v>
      </c>
      <c r="AA26">
        <f t="shared" si="19"/>
        <v>15</v>
      </c>
      <c r="AB26">
        <f t="shared" ca="1" si="20"/>
        <v>1197.7057751098473</v>
      </c>
      <c r="AC26" s="2">
        <f t="shared" si="21"/>
        <v>1168</v>
      </c>
      <c r="AD26" s="2">
        <f t="shared" ca="1" si="22"/>
        <v>882.43307487682387</v>
      </c>
      <c r="AE26" s="2">
        <f t="shared" ca="1" si="4"/>
        <v>1197.7057751098473</v>
      </c>
      <c r="AF26" s="2"/>
      <c r="AG26" s="2"/>
      <c r="AH26" s="2"/>
      <c r="AI26" s="2"/>
      <c r="AJ26" s="2"/>
      <c r="AK26" s="2"/>
      <c r="AL26" s="2"/>
      <c r="AM26" s="2"/>
      <c r="AN26" s="2"/>
      <c r="AO26" s="2"/>
    </row>
    <row r="27" spans="1:41" ht="21" x14ac:dyDescent="0.35">
      <c r="A27" s="2">
        <v>16</v>
      </c>
      <c r="B27" s="3">
        <v>1166</v>
      </c>
      <c r="C27" s="2">
        <f t="shared" si="5"/>
        <v>256</v>
      </c>
      <c r="D27">
        <f t="shared" ca="1" si="3"/>
        <v>7.7331692307692306</v>
      </c>
      <c r="E27" s="2">
        <f t="shared" ca="1" si="6"/>
        <v>0.99271105365733536</v>
      </c>
      <c r="F27" s="2">
        <f t="shared" ca="1" si="7"/>
        <v>0.12051872861320341</v>
      </c>
      <c r="G27" s="2">
        <f t="shared" ca="1" si="8"/>
        <v>15.883376858517366</v>
      </c>
      <c r="H27" s="2">
        <f t="shared" ca="1" si="9"/>
        <v>1.9282996578112546</v>
      </c>
      <c r="I27" s="2">
        <f t="shared" ca="1" si="10"/>
        <v>0.98547523605345699</v>
      </c>
      <c r="J27" s="2">
        <f t="shared" ca="1" si="10"/>
        <v>1.4524763946542974E-2</v>
      </c>
      <c r="K27" s="2">
        <f t="shared" ca="1" si="11"/>
        <v>0.11964027406705562</v>
      </c>
      <c r="L27" s="2">
        <f t="shared" si="12"/>
        <v>18656</v>
      </c>
      <c r="M27" s="2">
        <f t="shared" ca="1" si="13"/>
        <v>1157.5010885644531</v>
      </c>
      <c r="N27" s="2">
        <f t="shared" ca="1" si="14"/>
        <v>140.52483756299517</v>
      </c>
      <c r="O27" s="2"/>
      <c r="P27" s="2"/>
      <c r="Q27" s="2"/>
      <c r="R27" s="2"/>
      <c r="S27" s="2">
        <f ca="1">MDETERM(P22:S25)</f>
        <v>45961396.813253045</v>
      </c>
      <c r="T27" s="8">
        <f ca="1">S27/T6</f>
        <v>1.2757429518858374</v>
      </c>
      <c r="U27" s="2"/>
      <c r="V27" s="2">
        <v>16</v>
      </c>
      <c r="W27" s="2">
        <f t="shared" ca="1" si="15"/>
        <v>10.159290111272176</v>
      </c>
      <c r="X27" s="2">
        <f t="shared" ca="1" si="16"/>
        <v>1.2664441299625089</v>
      </c>
      <c r="Y27" s="2">
        <f t="shared" ca="1" si="17"/>
        <v>9.3179604372941061</v>
      </c>
      <c r="Z27" s="2">
        <f t="shared" ca="1" si="18"/>
        <v>1145.9573505129522</v>
      </c>
      <c r="AA27">
        <f t="shared" si="19"/>
        <v>16</v>
      </c>
      <c r="AB27">
        <f t="shared" ca="1" si="20"/>
        <v>1166.7010451914809</v>
      </c>
      <c r="AC27" s="2">
        <f t="shared" si="21"/>
        <v>1166</v>
      </c>
      <c r="AD27" s="2">
        <f t="shared" ca="1" si="22"/>
        <v>0.49146436049855302</v>
      </c>
      <c r="AE27" s="2">
        <f t="shared" ca="1" si="4"/>
        <v>1166.7010451914809</v>
      </c>
      <c r="AF27" s="2"/>
      <c r="AG27" s="2"/>
      <c r="AH27" s="2"/>
      <c r="AI27" s="2"/>
      <c r="AJ27" s="2"/>
      <c r="AK27" s="2"/>
      <c r="AL27" s="2"/>
      <c r="AM27" s="2"/>
      <c r="AN27" s="2"/>
      <c r="AO27" s="2"/>
    </row>
    <row r="28" spans="1:41" x14ac:dyDescent="0.25">
      <c r="A28" s="2">
        <v>17</v>
      </c>
      <c r="B28" s="3">
        <v>1166</v>
      </c>
      <c r="C28" s="2">
        <f t="shared" si="5"/>
        <v>289</v>
      </c>
      <c r="D28">
        <f t="shared" ca="1" si="3"/>
        <v>8.2164923076923078</v>
      </c>
      <c r="E28" s="2">
        <f t="shared" ca="1" si="6"/>
        <v>0.93500942924508168</v>
      </c>
      <c r="F28" s="2">
        <f t="shared" ca="1" si="7"/>
        <v>-0.35462285208766042</v>
      </c>
      <c r="G28" s="2">
        <f t="shared" ca="1" si="8"/>
        <v>15.895160297166388</v>
      </c>
      <c r="H28" s="2">
        <f t="shared" ca="1" si="9"/>
        <v>-6.0285884854902267</v>
      </c>
      <c r="I28" s="2">
        <f t="shared" ca="1" si="10"/>
        <v>0.87424263277721337</v>
      </c>
      <c r="J28" s="2">
        <f t="shared" ca="1" si="10"/>
        <v>0.12575736722278669</v>
      </c>
      <c r="K28" s="2">
        <f t="shared" ca="1" si="11"/>
        <v>-0.33157571052774637</v>
      </c>
      <c r="L28" s="2">
        <f t="shared" si="12"/>
        <v>19822</v>
      </c>
      <c r="M28" s="2">
        <f t="shared" ca="1" si="13"/>
        <v>1090.2209944997653</v>
      </c>
      <c r="N28" s="2">
        <f t="shared" ca="1" si="14"/>
        <v>-413.49024553421208</v>
      </c>
      <c r="O28" s="2"/>
      <c r="P28" s="2"/>
      <c r="Q28" s="2"/>
      <c r="R28" s="2"/>
      <c r="S28" s="2"/>
      <c r="T28" s="2"/>
      <c r="U28" s="2"/>
      <c r="V28" s="2">
        <v>17</v>
      </c>
      <c r="W28" s="2">
        <f t="shared" ca="1" si="15"/>
        <v>10.794245743226687</v>
      </c>
      <c r="X28" s="2">
        <f t="shared" ca="1" si="16"/>
        <v>1.1928316893062125</v>
      </c>
      <c r="Y28" s="2">
        <f t="shared" ca="1" si="17"/>
        <v>-29.131441668296535</v>
      </c>
      <c r="Z28" s="2">
        <f t="shared" ca="1" si="18"/>
        <v>1145.9573505129522</v>
      </c>
      <c r="AA28">
        <f t="shared" si="19"/>
        <v>17</v>
      </c>
      <c r="AB28">
        <f t="shared" ca="1" si="20"/>
        <v>1128.8129862771887</v>
      </c>
      <c r="AC28" s="2">
        <f t="shared" si="21"/>
        <v>1166</v>
      </c>
      <c r="AD28" s="2">
        <f t="shared" ca="1" si="22"/>
        <v>1382.8739896205591</v>
      </c>
      <c r="AE28" s="2">
        <f t="shared" ca="1" si="4"/>
        <v>1128.8129862771887</v>
      </c>
      <c r="AF28" s="2"/>
      <c r="AG28" s="2"/>
      <c r="AH28" s="2"/>
      <c r="AI28" s="2"/>
      <c r="AJ28" s="2"/>
      <c r="AK28" s="2"/>
      <c r="AL28" s="2"/>
      <c r="AM28" s="2"/>
      <c r="AN28" s="2"/>
      <c r="AO28" s="2"/>
    </row>
    <row r="29" spans="1:41" x14ac:dyDescent="0.25">
      <c r="A29" s="2">
        <v>18</v>
      </c>
      <c r="B29" s="3">
        <v>1163</v>
      </c>
      <c r="C29" s="2">
        <f t="shared" si="5"/>
        <v>324</v>
      </c>
      <c r="D29">
        <f t="shared" ca="1" si="3"/>
        <v>8.6998153846153841</v>
      </c>
      <c r="E29" s="2">
        <f t="shared" ca="1" si="6"/>
        <v>0.66310743047187892</v>
      </c>
      <c r="F29" s="2">
        <f t="shared" ca="1" si="7"/>
        <v>-0.74852423852069228</v>
      </c>
      <c r="G29" s="2">
        <f t="shared" ca="1" si="8"/>
        <v>11.93593374849382</v>
      </c>
      <c r="H29" s="2">
        <f t="shared" ca="1" si="9"/>
        <v>-13.473436293372462</v>
      </c>
      <c r="I29" s="2">
        <f t="shared" ca="1" si="10"/>
        <v>0.43971146434701774</v>
      </c>
      <c r="J29" s="2">
        <f t="shared" ca="1" si="10"/>
        <v>0.5602885356529822</v>
      </c>
      <c r="K29" s="2">
        <f t="shared" ca="1" si="11"/>
        <v>-0.49635198445137607</v>
      </c>
      <c r="L29" s="2">
        <f t="shared" si="12"/>
        <v>20934</v>
      </c>
      <c r="M29" s="2">
        <f t="shared" ca="1" si="13"/>
        <v>771.1939416387952</v>
      </c>
      <c r="N29" s="2">
        <f t="shared" ca="1" si="14"/>
        <v>-870.53368939956511</v>
      </c>
      <c r="O29" s="2"/>
      <c r="P29" s="2">
        <f>P1</f>
        <v>35</v>
      </c>
      <c r="Q29" s="2">
        <f t="shared" ref="Q29:R29" si="29">Q1</f>
        <v>630</v>
      </c>
      <c r="R29" s="2">
        <f t="shared" ca="1" si="29"/>
        <v>2.2803271843032551</v>
      </c>
      <c r="S29" s="2">
        <f>T1</f>
        <v>40499</v>
      </c>
      <c r="T29" s="2"/>
      <c r="U29" s="2"/>
      <c r="V29" s="2">
        <v>18</v>
      </c>
      <c r="W29" s="2">
        <f t="shared" ca="1" si="15"/>
        <v>11.429201375181197</v>
      </c>
      <c r="X29" s="2">
        <f t="shared" ca="1" si="16"/>
        <v>0.84595463076762756</v>
      </c>
      <c r="Y29" s="2">
        <f t="shared" ca="1" si="17"/>
        <v>-65.106554278264412</v>
      </c>
      <c r="Z29" s="2">
        <f t="shared" ca="1" si="18"/>
        <v>1145.9573505129522</v>
      </c>
      <c r="AA29">
        <f t="shared" si="19"/>
        <v>18</v>
      </c>
      <c r="AB29">
        <f t="shared" ca="1" si="20"/>
        <v>1093.1259522406367</v>
      </c>
      <c r="AC29" s="2">
        <f t="shared" si="21"/>
        <v>1163</v>
      </c>
      <c r="AD29" s="2">
        <f t="shared" ca="1" si="22"/>
        <v>4882.3825502777827</v>
      </c>
      <c r="AE29" s="2">
        <f t="shared" ca="1" si="4"/>
        <v>1093.1259522406367</v>
      </c>
      <c r="AF29" s="2"/>
      <c r="AG29" s="2"/>
      <c r="AH29" s="2"/>
      <c r="AI29" s="2"/>
      <c r="AJ29" s="2"/>
      <c r="AK29" s="2"/>
      <c r="AL29" s="2"/>
      <c r="AM29" s="2"/>
      <c r="AN29" s="2"/>
      <c r="AO29" s="2"/>
    </row>
    <row r="30" spans="1:41" x14ac:dyDescent="0.25">
      <c r="A30" s="2">
        <v>19</v>
      </c>
      <c r="B30" s="3">
        <v>1165</v>
      </c>
      <c r="C30" s="2">
        <f t="shared" si="5"/>
        <v>361</v>
      </c>
      <c r="D30">
        <f t="shared" ca="1" si="3"/>
        <v>9.1831384615384621</v>
      </c>
      <c r="E30" s="2">
        <f t="shared" ca="1" si="6"/>
        <v>0.23929481410919903</v>
      </c>
      <c r="F30" s="2">
        <f t="shared" ca="1" si="7"/>
        <v>-0.97094695629598837</v>
      </c>
      <c r="G30" s="2">
        <f t="shared" ca="1" si="8"/>
        <v>4.5466014680747815</v>
      </c>
      <c r="H30" s="2">
        <f t="shared" ca="1" si="9"/>
        <v>-18.447992169623777</v>
      </c>
      <c r="I30" s="2">
        <f t="shared" ca="1" si="10"/>
        <v>5.726200805955612E-2</v>
      </c>
      <c r="J30" s="2">
        <f t="shared" ca="1" si="10"/>
        <v>0.94273799194044394</v>
      </c>
      <c r="K30" s="2">
        <f t="shared" ca="1" si="11"/>
        <v>-0.23234257141674114</v>
      </c>
      <c r="L30" s="2">
        <f t="shared" si="12"/>
        <v>22135</v>
      </c>
      <c r="M30" s="2">
        <f t="shared" ca="1" si="13"/>
        <v>278.7784584372169</v>
      </c>
      <c r="N30" s="2">
        <f t="shared" ca="1" si="14"/>
        <v>-1131.1532040848265</v>
      </c>
      <c r="O30" s="2"/>
      <c r="P30" s="2">
        <f t="shared" ref="P30:R32" si="30">P2</f>
        <v>630</v>
      </c>
      <c r="Q30" s="2">
        <f t="shared" si="30"/>
        <v>14910</v>
      </c>
      <c r="R30" s="2">
        <f t="shared" ca="1" si="30"/>
        <v>4.7298177643004991</v>
      </c>
      <c r="S30" s="2">
        <f t="shared" ref="S30:S32" si="31">T2</f>
        <v>731047</v>
      </c>
      <c r="T30" s="2"/>
      <c r="U30" s="2"/>
      <c r="V30" s="2">
        <v>19</v>
      </c>
      <c r="W30" s="2">
        <f t="shared" ca="1" si="15"/>
        <v>12.064157007135709</v>
      </c>
      <c r="X30" s="2">
        <f t="shared" ca="1" si="16"/>
        <v>0.30527867252264229</v>
      </c>
      <c r="Y30" s="2">
        <f t="shared" ca="1" si="17"/>
        <v>-89.144682719687268</v>
      </c>
      <c r="Z30" s="2">
        <f t="shared" ca="1" si="18"/>
        <v>1145.9573505129522</v>
      </c>
      <c r="AA30">
        <f t="shared" si="19"/>
        <v>19</v>
      </c>
      <c r="AB30">
        <f t="shared" ca="1" si="20"/>
        <v>1069.1821034729232</v>
      </c>
      <c r="AC30" s="2">
        <f t="shared" si="21"/>
        <v>1165</v>
      </c>
      <c r="AD30" s="2">
        <f t="shared" ca="1" si="22"/>
        <v>9181.0692948735868</v>
      </c>
      <c r="AE30" s="2">
        <f t="shared" ca="1" si="4"/>
        <v>1069.1821034729232</v>
      </c>
      <c r="AF30" s="2"/>
      <c r="AG30" s="2"/>
      <c r="AH30" s="2"/>
      <c r="AI30" s="2"/>
      <c r="AJ30" s="2"/>
      <c r="AK30" s="2"/>
      <c r="AL30" s="2"/>
      <c r="AM30" s="2"/>
      <c r="AN30" s="2"/>
      <c r="AO30" s="2"/>
    </row>
    <row r="31" spans="1:41" x14ac:dyDescent="0.25">
      <c r="A31" s="2">
        <v>20</v>
      </c>
      <c r="B31" s="3">
        <v>1167</v>
      </c>
      <c r="C31" s="2">
        <f t="shared" si="5"/>
        <v>400</v>
      </c>
      <c r="D31">
        <f t="shared" ca="1" si="3"/>
        <v>9.6664615384615384</v>
      </c>
      <c r="E31" s="2">
        <f t="shared" ca="1" si="6"/>
        <v>-0.23933761172450124</v>
      </c>
      <c r="F31" s="2">
        <f t="shared" ca="1" si="7"/>
        <v>-0.97093640760557121</v>
      </c>
      <c r="G31" s="2">
        <f t="shared" ca="1" si="8"/>
        <v>-4.7867522344900246</v>
      </c>
      <c r="H31" s="2">
        <f t="shared" ca="1" si="9"/>
        <v>-19.418728152111424</v>
      </c>
      <c r="I31" s="2">
        <f t="shared" ca="1" si="10"/>
        <v>5.7282492385988114E-2</v>
      </c>
      <c r="J31" s="2">
        <f t="shared" ca="1" si="10"/>
        <v>0.94271750761401196</v>
      </c>
      <c r="K31" s="2">
        <f t="shared" ca="1" si="11"/>
        <v>0.23238160093268428</v>
      </c>
      <c r="L31" s="2">
        <f t="shared" si="12"/>
        <v>23340</v>
      </c>
      <c r="M31" s="2">
        <f t="shared" ca="1" si="13"/>
        <v>-279.30699288249298</v>
      </c>
      <c r="N31" s="2">
        <f t="shared" ca="1" si="14"/>
        <v>-1133.0827876757016</v>
      </c>
      <c r="O31" s="2"/>
      <c r="P31" s="2">
        <f t="shared" ca="1" si="30"/>
        <v>2.2803271843032551</v>
      </c>
      <c r="Q31" s="2">
        <f t="shared" ca="1" si="30"/>
        <v>4.7298177643004991</v>
      </c>
      <c r="R31" s="2">
        <f t="shared" ca="1" si="30"/>
        <v>17.621301212686532</v>
      </c>
      <c r="S31" s="2">
        <f t="shared" ca="1" si="31"/>
        <v>2643.4669424409612</v>
      </c>
      <c r="T31" s="2"/>
      <c r="U31" s="2"/>
      <c r="V31" s="2">
        <v>20</v>
      </c>
      <c r="W31" s="2">
        <f t="shared" ca="1" si="15"/>
        <v>12.69911263909022</v>
      </c>
      <c r="X31" s="2">
        <f t="shared" ca="1" si="16"/>
        <v>-0.30533327127872162</v>
      </c>
      <c r="Y31" s="2">
        <f t="shared" ca="1" si="17"/>
        <v>-93.835488654976757</v>
      </c>
      <c r="Z31" s="2">
        <f t="shared" ca="1" si="18"/>
        <v>1145.9573505129522</v>
      </c>
      <c r="AA31">
        <f t="shared" si="19"/>
        <v>20</v>
      </c>
      <c r="AB31">
        <f t="shared" ca="1" si="20"/>
        <v>1064.515641225787</v>
      </c>
      <c r="AC31" s="2">
        <f t="shared" si="21"/>
        <v>1167</v>
      </c>
      <c r="AD31" s="2">
        <f t="shared" ca="1" si="22"/>
        <v>10503.043793361605</v>
      </c>
      <c r="AE31" s="2">
        <f t="shared" ca="1" si="4"/>
        <v>1064.515641225787</v>
      </c>
      <c r="AF31" s="2"/>
      <c r="AG31" s="2"/>
      <c r="AH31" s="2"/>
      <c r="AI31" s="2"/>
      <c r="AJ31" s="2"/>
      <c r="AK31" s="2"/>
      <c r="AL31" s="2"/>
      <c r="AM31" s="2"/>
      <c r="AN31" s="2"/>
      <c r="AO31" s="2"/>
    </row>
    <row r="32" spans="1:41" x14ac:dyDescent="0.25">
      <c r="A32" s="2">
        <v>21</v>
      </c>
      <c r="B32" s="3">
        <v>1168</v>
      </c>
      <c r="C32" s="2">
        <f t="shared" si="5"/>
        <v>441</v>
      </c>
      <c r="D32">
        <f t="shared" ca="1" si="3"/>
        <v>10.149784615384615</v>
      </c>
      <c r="E32" s="2">
        <f t="shared" ca="1" si="6"/>
        <v>-0.66314042362432335</v>
      </c>
      <c r="F32" s="2">
        <f t="shared" ca="1" si="7"/>
        <v>-0.74849500903837229</v>
      </c>
      <c r="G32" s="2">
        <f t="shared" ca="1" si="8"/>
        <v>-13.925948896110791</v>
      </c>
      <c r="H32" s="2">
        <f t="shared" ca="1" si="9"/>
        <v>-15.718395189805818</v>
      </c>
      <c r="I32" s="2">
        <f t="shared" ca="1" si="10"/>
        <v>0.43975522144464702</v>
      </c>
      <c r="J32" s="2">
        <f t="shared" ca="1" si="10"/>
        <v>0.56024477855535304</v>
      </c>
      <c r="K32" s="2">
        <f t="shared" ca="1" si="11"/>
        <v>0.49635729737439793</v>
      </c>
      <c r="L32" s="2">
        <f t="shared" si="12"/>
        <v>24528</v>
      </c>
      <c r="M32" s="2">
        <f t="shared" ca="1" si="13"/>
        <v>-774.54801479320963</v>
      </c>
      <c r="N32" s="2">
        <f t="shared" ca="1" si="14"/>
        <v>-874.24217055681879</v>
      </c>
      <c r="O32" s="2"/>
      <c r="P32" s="2">
        <f t="shared" ca="1" si="30"/>
        <v>-2.5740628000412893</v>
      </c>
      <c r="Q32" s="2">
        <f t="shared" ca="1" si="30"/>
        <v>-78.505043684459537</v>
      </c>
      <c r="R32" s="2">
        <f t="shared" ca="1" si="30"/>
        <v>0.99866578249420801</v>
      </c>
      <c r="S32" s="2">
        <f t="shared" ca="1" si="31"/>
        <v>-2914.3617390390627</v>
      </c>
      <c r="T32" s="2"/>
      <c r="U32" s="2"/>
      <c r="V32" s="2">
        <v>21</v>
      </c>
      <c r="W32" s="2">
        <f t="shared" ca="1" si="15"/>
        <v>13.33406827104473</v>
      </c>
      <c r="X32" s="2">
        <f t="shared" ca="1" si="16"/>
        <v>-0.84599672154931893</v>
      </c>
      <c r="Y32" s="2">
        <f t="shared" ca="1" si="17"/>
        <v>-75.954680551367247</v>
      </c>
      <c r="Z32" s="2">
        <f t="shared" ca="1" si="18"/>
        <v>1145.9573505129522</v>
      </c>
      <c r="AA32">
        <f t="shared" si="19"/>
        <v>21</v>
      </c>
      <c r="AB32">
        <f t="shared" ca="1" si="20"/>
        <v>1082.4907415110804</v>
      </c>
      <c r="AC32" s="2">
        <f t="shared" si="21"/>
        <v>1168</v>
      </c>
      <c r="AD32" s="2">
        <f t="shared" ca="1" si="22"/>
        <v>7311.833287324871</v>
      </c>
      <c r="AE32" s="2">
        <f t="shared" ca="1" si="4"/>
        <v>1082.4907415110804</v>
      </c>
      <c r="AF32" s="2"/>
      <c r="AG32" s="2"/>
      <c r="AH32" s="2"/>
      <c r="AI32" s="2"/>
      <c r="AJ32" s="2"/>
      <c r="AK32" s="2"/>
      <c r="AL32" s="2"/>
      <c r="AM32" s="2"/>
      <c r="AN32" s="2"/>
      <c r="AO32" s="2"/>
    </row>
    <row r="33" spans="1:41" x14ac:dyDescent="0.25">
      <c r="A33" s="2">
        <v>22</v>
      </c>
      <c r="B33" s="3">
        <v>1171</v>
      </c>
      <c r="C33" s="2">
        <f t="shared" si="5"/>
        <v>484</v>
      </c>
      <c r="D33">
        <f t="shared" ca="1" si="3"/>
        <v>10.633107692307693</v>
      </c>
      <c r="E33" s="2">
        <f t="shared" ca="1" si="6"/>
        <v>-0.93502505956639759</v>
      </c>
      <c r="F33" s="2">
        <f t="shared" ca="1" si="7"/>
        <v>-0.35458163796628639</v>
      </c>
      <c r="G33" s="2">
        <f t="shared" ca="1" si="8"/>
        <v>-20.570551310460747</v>
      </c>
      <c r="H33" s="2">
        <f t="shared" ca="1" si="9"/>
        <v>-7.8007960352583003</v>
      </c>
      <c r="I33" s="2">
        <f t="shared" ca="1" si="10"/>
        <v>0.87427186201714535</v>
      </c>
      <c r="J33" s="2">
        <f t="shared" ca="1" si="10"/>
        <v>0.12572813798285459</v>
      </c>
      <c r="K33" s="2">
        <f t="shared" ca="1" si="11"/>
        <v>0.33154271716057776</v>
      </c>
      <c r="L33" s="2">
        <f t="shared" si="12"/>
        <v>25762</v>
      </c>
      <c r="M33" s="2">
        <f t="shared" ca="1" si="13"/>
        <v>-1094.9143447522515</v>
      </c>
      <c r="N33" s="2">
        <f t="shared" ca="1" si="14"/>
        <v>-415.21509805852133</v>
      </c>
      <c r="O33" s="2"/>
      <c r="P33" s="2"/>
      <c r="Q33" s="2"/>
      <c r="R33" s="2"/>
      <c r="S33" s="2"/>
      <c r="T33" s="2"/>
      <c r="U33" s="2"/>
      <c r="V33" s="2">
        <v>22</v>
      </c>
      <c r="W33" s="2">
        <f t="shared" ca="1" si="15"/>
        <v>13.969023902999242</v>
      </c>
      <c r="X33" s="2">
        <f t="shared" ca="1" si="16"/>
        <v>-1.192851629578467</v>
      </c>
      <c r="Y33" s="2">
        <f t="shared" ca="1" si="17"/>
        <v>-37.695131325409562</v>
      </c>
      <c r="Z33" s="2">
        <f t="shared" ca="1" si="18"/>
        <v>1145.9573505129522</v>
      </c>
      <c r="AA33">
        <f t="shared" si="19"/>
        <v>22</v>
      </c>
      <c r="AB33">
        <f t="shared" ca="1" si="20"/>
        <v>1121.0383914609633</v>
      </c>
      <c r="AC33" s="2">
        <f t="shared" si="21"/>
        <v>1171</v>
      </c>
      <c r="AD33" s="2">
        <f t="shared" ca="1" si="22"/>
        <v>2496.162327807941</v>
      </c>
      <c r="AE33" s="2">
        <f t="shared" ca="1" si="4"/>
        <v>1121.0383914609633</v>
      </c>
      <c r="AF33" s="2"/>
      <c r="AG33" s="2"/>
      <c r="AH33" s="2"/>
      <c r="AI33" s="2"/>
      <c r="AJ33" s="2"/>
      <c r="AK33" s="2"/>
      <c r="AL33" s="2"/>
      <c r="AM33" s="2"/>
      <c r="AN33" s="2"/>
      <c r="AO33" s="2"/>
    </row>
    <row r="34" spans="1:41" ht="21" x14ac:dyDescent="0.35">
      <c r="A34" s="2">
        <v>23</v>
      </c>
      <c r="B34" s="3">
        <v>1176</v>
      </c>
      <c r="C34" s="2">
        <f t="shared" si="5"/>
        <v>529</v>
      </c>
      <c r="D34">
        <f t="shared" ca="1" si="3"/>
        <v>11.116430769230769</v>
      </c>
      <c r="E34" s="2">
        <f t="shared" ca="1" si="6"/>
        <v>-0.99270574041285475</v>
      </c>
      <c r="F34" s="2">
        <f t="shared" ca="1" si="7"/>
        <v>0.12056248567181209</v>
      </c>
      <c r="G34" s="2">
        <f t="shared" ca="1" si="8"/>
        <v>-22.83223202949566</v>
      </c>
      <c r="H34" s="2">
        <f t="shared" ca="1" si="9"/>
        <v>2.7729371704516779</v>
      </c>
      <c r="I34" s="2">
        <f t="shared" ca="1" si="10"/>
        <v>0.98546468704863421</v>
      </c>
      <c r="J34" s="2">
        <f t="shared" ca="1" si="10"/>
        <v>1.4535312951365896E-2</v>
      </c>
      <c r="K34" s="2">
        <f t="shared" ca="1" si="11"/>
        <v>-0.11968307160485041</v>
      </c>
      <c r="L34" s="2">
        <f t="shared" si="12"/>
        <v>27048</v>
      </c>
      <c r="M34" s="2">
        <f t="shared" ca="1" si="13"/>
        <v>-1167.4219507255173</v>
      </c>
      <c r="N34" s="2">
        <f t="shared" ca="1" si="14"/>
        <v>141.78148315005103</v>
      </c>
      <c r="O34" s="2"/>
      <c r="P34" s="2"/>
      <c r="Q34" s="2"/>
      <c r="R34" s="2"/>
      <c r="S34" s="2">
        <f ca="1">MDETERM(P29:S32)</f>
        <v>174091023.75305441</v>
      </c>
      <c r="T34" s="8">
        <f ca="1">S34/T6</f>
        <v>4.8322159886034504</v>
      </c>
      <c r="U34" s="2"/>
      <c r="V34" s="2">
        <v>23</v>
      </c>
      <c r="W34" s="2">
        <f t="shared" ca="1" si="15"/>
        <v>14.603979534953753</v>
      </c>
      <c r="X34" s="2">
        <f t="shared" ca="1" si="16"/>
        <v>-1.2664373516283112</v>
      </c>
      <c r="Y34" s="2">
        <f t="shared" ca="1" si="17"/>
        <v>13.399431330449408</v>
      </c>
      <c r="Z34" s="2">
        <f t="shared" ca="1" si="18"/>
        <v>1145.9573505129522</v>
      </c>
      <c r="AA34">
        <f t="shared" si="19"/>
        <v>23</v>
      </c>
      <c r="AB34">
        <f t="shared" ca="1" si="20"/>
        <v>1172.6943240267271</v>
      </c>
      <c r="AC34" s="2">
        <f t="shared" si="21"/>
        <v>1176</v>
      </c>
      <c r="AD34" s="2">
        <f t="shared" ca="1" si="22"/>
        <v>10.927493640273438</v>
      </c>
      <c r="AE34" s="2">
        <f t="shared" ca="1" si="4"/>
        <v>1172.6943240267271</v>
      </c>
      <c r="AF34" s="2"/>
      <c r="AG34" s="2"/>
      <c r="AH34" s="2"/>
      <c r="AI34" s="2"/>
      <c r="AJ34" s="2"/>
      <c r="AK34" s="2"/>
      <c r="AL34" s="2"/>
      <c r="AM34" s="2"/>
      <c r="AN34" s="2"/>
      <c r="AO34" s="2"/>
    </row>
    <row r="35" spans="1:41" x14ac:dyDescent="0.25">
      <c r="A35" s="2">
        <v>24</v>
      </c>
      <c r="B35" s="3">
        <v>1172</v>
      </c>
      <c r="C35" s="2">
        <f t="shared" si="5"/>
        <v>576</v>
      </c>
      <c r="D35">
        <f t="shared" ca="1" si="3"/>
        <v>11.599753846153845</v>
      </c>
      <c r="E35" s="2">
        <f t="shared" ca="1" si="6"/>
        <v>-0.82296845671709495</v>
      </c>
      <c r="F35" s="2">
        <f t="shared" ca="1" si="7"/>
        <v>0.56808707012981996</v>
      </c>
      <c r="G35" s="2">
        <f t="shared" ca="1" si="8"/>
        <v>-19.751242961210281</v>
      </c>
      <c r="H35" s="2">
        <f t="shared" ca="1" si="9"/>
        <v>13.634089683115679</v>
      </c>
      <c r="I35" s="2">
        <f t="shared" ca="1" si="10"/>
        <v>0.67727708075131698</v>
      </c>
      <c r="J35" s="2">
        <f t="shared" ca="1" si="10"/>
        <v>0.32272291924868296</v>
      </c>
      <c r="K35" s="2">
        <f t="shared" ca="1" si="11"/>
        <v>-0.46751773938567404</v>
      </c>
      <c r="L35" s="2">
        <f t="shared" si="12"/>
        <v>28128</v>
      </c>
      <c r="M35" s="2">
        <f t="shared" ca="1" si="13"/>
        <v>-964.51903127243531</v>
      </c>
      <c r="N35" s="2">
        <f t="shared" ca="1" si="14"/>
        <v>665.79804619214895</v>
      </c>
      <c r="O35" s="2"/>
      <c r="P35" s="2"/>
      <c r="Q35" s="2"/>
      <c r="R35" s="2"/>
      <c r="S35" s="2"/>
      <c r="T35" s="2"/>
      <c r="U35" s="2"/>
      <c r="V35" s="2">
        <v>24</v>
      </c>
      <c r="W35" s="2">
        <f t="shared" ca="1" si="15"/>
        <v>15.238935166908263</v>
      </c>
      <c r="X35" s="2">
        <f t="shared" ca="1" si="16"/>
        <v>-1.0498962082811987</v>
      </c>
      <c r="Y35" s="2">
        <f t="shared" ca="1" si="17"/>
        <v>65.882866156804937</v>
      </c>
      <c r="Z35" s="2">
        <f t="shared" ca="1" si="18"/>
        <v>1145.9573505129522</v>
      </c>
      <c r="AA35">
        <f t="shared" si="19"/>
        <v>24</v>
      </c>
      <c r="AB35">
        <f t="shared" ca="1" si="20"/>
        <v>1226.0292556283841</v>
      </c>
      <c r="AC35" s="2">
        <f t="shared" si="21"/>
        <v>1172</v>
      </c>
      <c r="AD35" s="2">
        <f t="shared" ca="1" si="22"/>
        <v>2919.1604637572786</v>
      </c>
      <c r="AE35" s="2">
        <f t="shared" ca="1" si="4"/>
        <v>1226.0292556283841</v>
      </c>
      <c r="AF35" s="2"/>
      <c r="AG35" s="2"/>
      <c r="AH35" s="2"/>
      <c r="AI35" s="2"/>
      <c r="AJ35" s="2"/>
      <c r="AK35" s="2"/>
      <c r="AL35" s="2"/>
      <c r="AM35" s="2"/>
      <c r="AN35" s="2"/>
      <c r="AO35" s="2"/>
    </row>
    <row r="36" spans="1:41" x14ac:dyDescent="0.25">
      <c r="A36" s="2">
        <v>25</v>
      </c>
      <c r="B36" s="3">
        <v>1162</v>
      </c>
      <c r="C36" s="2">
        <f t="shared" si="5"/>
        <v>625</v>
      </c>
      <c r="D36">
        <f t="shared" ca="1" si="3"/>
        <v>12.083076923076923</v>
      </c>
      <c r="E36" s="2">
        <f t="shared" ca="1" si="6"/>
        <v>-0.46469815292293626</v>
      </c>
      <c r="F36" s="2">
        <f t="shared" ca="1" si="7"/>
        <v>0.88546915624995737</v>
      </c>
      <c r="G36" s="2">
        <f t="shared" ca="1" si="8"/>
        <v>-11.617453823073406</v>
      </c>
      <c r="H36" s="2">
        <f t="shared" ca="1" si="9"/>
        <v>22.136728906248933</v>
      </c>
      <c r="I36" s="2">
        <f t="shared" ca="1" si="10"/>
        <v>0.21594437332998864</v>
      </c>
      <c r="J36" s="2">
        <f t="shared" ca="1" si="10"/>
        <v>0.78405562667001139</v>
      </c>
      <c r="K36" s="2">
        <f t="shared" ca="1" si="11"/>
        <v>-0.41147588137958602</v>
      </c>
      <c r="L36" s="2">
        <f t="shared" si="12"/>
        <v>29050</v>
      </c>
      <c r="M36" s="2">
        <f t="shared" ca="1" si="13"/>
        <v>-539.97925369645191</v>
      </c>
      <c r="N36" s="2">
        <f t="shared" ca="1" si="14"/>
        <v>1028.9151595624505</v>
      </c>
      <c r="O36" s="2"/>
      <c r="P36" s="2"/>
      <c r="Q36" s="2"/>
      <c r="R36" s="2"/>
      <c r="S36" s="2"/>
      <c r="T36" s="2"/>
      <c r="U36" s="2"/>
      <c r="V36" s="2">
        <v>25</v>
      </c>
      <c r="W36" s="2">
        <f t="shared" ca="1" si="15"/>
        <v>15.873890798862774</v>
      </c>
      <c r="X36" s="2">
        <f t="shared" ca="1" si="16"/>
        <v>-0.59283539334580304</v>
      </c>
      <c r="Y36" s="2">
        <f t="shared" ca="1" si="17"/>
        <v>106.96945535615626</v>
      </c>
      <c r="Z36" s="2">
        <f t="shared" ca="1" si="18"/>
        <v>1145.9573505129522</v>
      </c>
      <c r="AA36">
        <f t="shared" si="19"/>
        <v>25</v>
      </c>
      <c r="AB36">
        <f t="shared" ca="1" si="20"/>
        <v>1268.2078612746254</v>
      </c>
      <c r="AC36" s="2">
        <f t="shared" si="21"/>
        <v>1162</v>
      </c>
      <c r="AD36" s="2">
        <f t="shared" ca="1" si="22"/>
        <v>11280.10979653008</v>
      </c>
      <c r="AE36" s="2">
        <f t="shared" ca="1" si="4"/>
        <v>1268.2078612746254</v>
      </c>
      <c r="AF36" s="2"/>
      <c r="AG36" s="2"/>
      <c r="AH36" s="2"/>
      <c r="AI36" s="2"/>
      <c r="AJ36" s="2"/>
      <c r="AK36" s="2"/>
      <c r="AL36" s="2"/>
      <c r="AM36" s="2"/>
      <c r="AN36" s="2"/>
      <c r="AO36" s="2"/>
    </row>
    <row r="37" spans="1:41" x14ac:dyDescent="0.25">
      <c r="A37" s="2">
        <v>26</v>
      </c>
      <c r="B37" s="3">
        <v>1168</v>
      </c>
      <c r="C37" s="2">
        <f t="shared" si="5"/>
        <v>676</v>
      </c>
      <c r="D37">
        <f t="shared" ca="1" si="3"/>
        <v>12.5664</v>
      </c>
      <c r="E37" s="2">
        <f t="shared" ca="1" si="6"/>
        <v>2.9385640822609309E-5</v>
      </c>
      <c r="F37" s="2">
        <f t="shared" ca="1" si="7"/>
        <v>0.99999999956824204</v>
      </c>
      <c r="G37" s="2">
        <f t="shared" ca="1" si="8"/>
        <v>7.6402666138784207E-4</v>
      </c>
      <c r="H37" s="2">
        <f t="shared" ca="1" si="9"/>
        <v>25.999999988774292</v>
      </c>
      <c r="I37" s="2">
        <f t="shared" ca="1" si="10"/>
        <v>8.6351588655540272E-10</v>
      </c>
      <c r="J37" s="2">
        <f t="shared" ca="1" si="10"/>
        <v>0.99999999913648407</v>
      </c>
      <c r="K37" s="2">
        <f t="shared" ca="1" si="11"/>
        <v>2.9385640809921826E-5</v>
      </c>
      <c r="L37" s="2">
        <f t="shared" si="12"/>
        <v>30368</v>
      </c>
      <c r="M37" s="2">
        <f t="shared" ca="1" si="13"/>
        <v>3.4322428480807674E-2</v>
      </c>
      <c r="N37" s="2">
        <f t="shared" ca="1" si="14"/>
        <v>1167.9999994957068</v>
      </c>
      <c r="O37" s="2"/>
      <c r="P37" s="2"/>
      <c r="Q37" s="2"/>
      <c r="R37" s="2"/>
      <c r="S37" s="2"/>
      <c r="T37" s="2"/>
      <c r="U37" s="2"/>
      <c r="V37" s="2">
        <v>26</v>
      </c>
      <c r="W37" s="2">
        <f t="shared" ca="1" si="15"/>
        <v>16.508846430817286</v>
      </c>
      <c r="X37" s="2">
        <f t="shared" ca="1" si="16"/>
        <v>3.7488524166092567E-5</v>
      </c>
      <c r="Y37" s="2">
        <f t="shared" ca="1" si="17"/>
        <v>125.63761564944467</v>
      </c>
      <c r="Z37" s="2">
        <f t="shared" ca="1" si="18"/>
        <v>1145.9573505129522</v>
      </c>
      <c r="AA37">
        <f t="shared" si="19"/>
        <v>26</v>
      </c>
      <c r="AB37">
        <f t="shared" ca="1" si="20"/>
        <v>1288.1038500817383</v>
      </c>
      <c r="AC37" s="2">
        <f t="shared" si="21"/>
        <v>1168</v>
      </c>
      <c r="AD37" s="2">
        <f t="shared" ca="1" si="22"/>
        <v>14424.934804456669</v>
      </c>
      <c r="AE37" s="2">
        <f t="shared" ca="1" si="4"/>
        <v>1288.1038500817383</v>
      </c>
      <c r="AF37" s="2"/>
      <c r="AG37" s="2"/>
      <c r="AH37" s="2"/>
      <c r="AI37" s="2"/>
      <c r="AJ37" s="2"/>
      <c r="AK37" s="2"/>
      <c r="AL37" s="2"/>
      <c r="AM37" s="2"/>
      <c r="AN37" s="2"/>
      <c r="AO37" s="2"/>
    </row>
    <row r="38" spans="1:41" x14ac:dyDescent="0.25">
      <c r="A38" s="2">
        <v>27</v>
      </c>
      <c r="B38" s="3">
        <v>1165</v>
      </c>
      <c r="C38" s="2">
        <f t="shared" si="5"/>
        <v>729</v>
      </c>
      <c r="D38">
        <f t="shared" ca="1" si="3"/>
        <v>13.049723076923076</v>
      </c>
      <c r="E38" s="2">
        <f t="shared" ca="1" si="6"/>
        <v>0.46475019227753539</v>
      </c>
      <c r="F38" s="2">
        <f t="shared" ca="1" si="7"/>
        <v>0.88544184381471036</v>
      </c>
      <c r="G38" s="2">
        <f t="shared" ca="1" si="8"/>
        <v>12.548255191493455</v>
      </c>
      <c r="H38" s="2">
        <f t="shared" ca="1" si="9"/>
        <v>23.906929782997178</v>
      </c>
      <c r="I38" s="2">
        <f t="shared" ca="1" si="10"/>
        <v>0.21599274122200612</v>
      </c>
      <c r="J38" s="2">
        <f t="shared" ca="1" si="10"/>
        <v>0.78400725877799393</v>
      </c>
      <c r="K38" s="2">
        <f t="shared" ca="1" si="11"/>
        <v>0.41150926716346209</v>
      </c>
      <c r="L38" s="2">
        <f t="shared" si="12"/>
        <v>31455</v>
      </c>
      <c r="M38" s="2">
        <f t="shared" ca="1" si="13"/>
        <v>541.43397400332879</v>
      </c>
      <c r="N38" s="2">
        <f t="shared" ca="1" si="14"/>
        <v>1031.5397480441375</v>
      </c>
      <c r="O38" s="2"/>
      <c r="P38" s="2"/>
      <c r="Q38" s="2"/>
      <c r="R38" s="2"/>
      <c r="S38" s="2"/>
      <c r="T38" s="2"/>
      <c r="U38" s="2"/>
      <c r="V38" s="2">
        <v>27</v>
      </c>
      <c r="W38" s="2">
        <f t="shared" ca="1" si="15"/>
        <v>17.143802062771798</v>
      </c>
      <c r="X38" s="2">
        <f t="shared" ca="1" si="16"/>
        <v>0.59290178218565348</v>
      </c>
      <c r="Y38" s="2">
        <f t="shared" ca="1" si="17"/>
        <v>115.52344833581898</v>
      </c>
      <c r="Z38" s="2">
        <f t="shared" ca="1" si="18"/>
        <v>1145.9573505129522</v>
      </c>
      <c r="AA38">
        <f t="shared" si="19"/>
        <v>27</v>
      </c>
      <c r="AB38">
        <f t="shared" ca="1" si="20"/>
        <v>1279.2175026937286</v>
      </c>
      <c r="AC38" s="2">
        <f t="shared" si="21"/>
        <v>1165</v>
      </c>
      <c r="AD38" s="2">
        <f t="shared" ca="1" si="22"/>
        <v>13045.637921591911</v>
      </c>
      <c r="AE38" s="2">
        <f t="shared" ca="1" si="4"/>
        <v>1279.2175026937286</v>
      </c>
      <c r="AF38" s="2"/>
      <c r="AG38" s="2"/>
      <c r="AH38" s="2"/>
      <c r="AI38" s="2"/>
      <c r="AJ38" s="2"/>
      <c r="AK38" s="2"/>
      <c r="AL38" s="2"/>
      <c r="AM38" s="2"/>
      <c r="AN38" s="2"/>
      <c r="AO38" s="2"/>
    </row>
    <row r="39" spans="1:41" x14ac:dyDescent="0.25">
      <c r="A39" s="2">
        <v>28</v>
      </c>
      <c r="B39" s="3">
        <v>1165</v>
      </c>
      <c r="C39" s="2">
        <f t="shared" si="5"/>
        <v>784</v>
      </c>
      <c r="D39">
        <f t="shared" ca="1" si="3"/>
        <v>13.533046153846154</v>
      </c>
      <c r="E39" s="2">
        <f t="shared" ca="1" si="6"/>
        <v>0.82300184250098551</v>
      </c>
      <c r="F39" s="2">
        <f t="shared" ca="1" si="7"/>
        <v>0.56803870223778152</v>
      </c>
      <c r="G39" s="2">
        <f t="shared" ca="1" si="8"/>
        <v>23.044051590027593</v>
      </c>
      <c r="H39" s="2">
        <f t="shared" ca="1" si="9"/>
        <v>15.905083662657884</v>
      </c>
      <c r="I39" s="2">
        <f t="shared" ca="1" si="10"/>
        <v>0.67733203276001697</v>
      </c>
      <c r="J39" s="2">
        <f t="shared" ca="1" si="10"/>
        <v>0.32266796723998303</v>
      </c>
      <c r="K39" s="2">
        <f t="shared" ca="1" si="11"/>
        <v>0.46749689855356286</v>
      </c>
      <c r="L39" s="2">
        <f t="shared" si="12"/>
        <v>32620</v>
      </c>
      <c r="M39" s="2">
        <f t="shared" ca="1" si="13"/>
        <v>958.79714651364816</v>
      </c>
      <c r="N39" s="2">
        <f t="shared" ca="1" si="14"/>
        <v>661.76508810701546</v>
      </c>
      <c r="O39" s="2"/>
      <c r="P39" s="2"/>
      <c r="Q39" s="2"/>
      <c r="R39" s="2"/>
      <c r="S39" s="2"/>
      <c r="T39" s="2"/>
      <c r="U39" s="2"/>
      <c r="V39" s="2">
        <v>28</v>
      </c>
      <c r="W39" s="2">
        <f t="shared" ca="1" si="15"/>
        <v>17.778757694726309</v>
      </c>
      <c r="X39" s="2">
        <f t="shared" ca="1" si="16"/>
        <v>1.0499387999596903</v>
      </c>
      <c r="Y39" s="2">
        <f t="shared" ca="1" si="17"/>
        <v>76.856799574770946</v>
      </c>
      <c r="Z39" s="2">
        <f t="shared" ca="1" si="18"/>
        <v>1145.9573505129522</v>
      </c>
      <c r="AA39">
        <f t="shared" si="19"/>
        <v>28</v>
      </c>
      <c r="AB39">
        <f t="shared" ca="1" si="20"/>
        <v>1241.6428465824092</v>
      </c>
      <c r="AC39" s="2">
        <f t="shared" si="21"/>
        <v>1165</v>
      </c>
      <c r="AD39" s="2">
        <f t="shared" ca="1" si="22"/>
        <v>5874.1259322547166</v>
      </c>
      <c r="AE39" s="2">
        <f t="shared" ca="1" si="4"/>
        <v>1241.6428465824092</v>
      </c>
      <c r="AF39" s="2"/>
      <c r="AG39" s="2"/>
      <c r="AH39" s="2"/>
      <c r="AI39" s="2"/>
      <c r="AJ39" s="2"/>
      <c r="AK39" s="2"/>
      <c r="AL39" s="2"/>
      <c r="AM39" s="2"/>
      <c r="AN39" s="2"/>
      <c r="AO39" s="2"/>
    </row>
    <row r="40" spans="1:41" x14ac:dyDescent="0.25">
      <c r="A40" s="2">
        <v>29</v>
      </c>
      <c r="B40" s="3">
        <v>1165</v>
      </c>
      <c r="C40" s="2">
        <f t="shared" si="5"/>
        <v>841</v>
      </c>
      <c r="D40">
        <f t="shared" ca="1" si="3"/>
        <v>14.01636923076923</v>
      </c>
      <c r="E40" s="2">
        <f t="shared" ca="1" si="6"/>
        <v>0.99271282431021857</v>
      </c>
      <c r="F40" s="2">
        <f t="shared" ca="1" si="7"/>
        <v>0.1205041428749614</v>
      </c>
      <c r="G40" s="2">
        <f t="shared" ca="1" si="8"/>
        <v>28.788671904996338</v>
      </c>
      <c r="H40" s="2">
        <f t="shared" ca="1" si="9"/>
        <v>3.4946201433738806</v>
      </c>
      <c r="I40" s="2">
        <f t="shared" ca="1" si="10"/>
        <v>0.98547875154997089</v>
      </c>
      <c r="J40" s="2">
        <f t="shared" ca="1" si="10"/>
        <v>1.4521248450029112E-2</v>
      </c>
      <c r="K40" s="2">
        <f t="shared" ca="1" si="11"/>
        <v>0.11962600801448503</v>
      </c>
      <c r="L40" s="2">
        <f t="shared" si="12"/>
        <v>33785</v>
      </c>
      <c r="M40" s="2">
        <f t="shared" ca="1" si="13"/>
        <v>1156.5104403214045</v>
      </c>
      <c r="N40" s="2">
        <f t="shared" ca="1" si="14"/>
        <v>140.38732644933003</v>
      </c>
      <c r="O40" s="2"/>
      <c r="P40" s="2"/>
      <c r="Q40" s="2"/>
      <c r="R40" s="2"/>
      <c r="S40" s="2"/>
      <c r="T40" s="2"/>
      <c r="U40" s="2"/>
      <c r="V40" s="2">
        <v>29</v>
      </c>
      <c r="W40" s="2">
        <f t="shared" ca="1" si="15"/>
        <v>18.413713326680817</v>
      </c>
      <c r="X40" s="2">
        <f t="shared" ca="1" si="16"/>
        <v>1.2664463888604449</v>
      </c>
      <c r="Y40" s="2">
        <f t="shared" ca="1" si="17"/>
        <v>16.886759330906948</v>
      </c>
      <c r="Z40" s="2">
        <f t="shared" ca="1" si="18"/>
        <v>1145.9573505129522</v>
      </c>
      <c r="AA40">
        <f t="shared" si="19"/>
        <v>29</v>
      </c>
      <c r="AB40">
        <f t="shared" ca="1" si="20"/>
        <v>1182.5242695594004</v>
      </c>
      <c r="AC40" s="2">
        <f t="shared" si="21"/>
        <v>1165</v>
      </c>
      <c r="AD40" s="2">
        <f t="shared" ca="1" si="22"/>
        <v>307.10002359052783</v>
      </c>
      <c r="AE40" s="2">
        <f t="shared" ca="1" si="4"/>
        <v>1182.5242695594004</v>
      </c>
      <c r="AF40" s="2"/>
      <c r="AG40" s="2"/>
      <c r="AH40" s="2"/>
      <c r="AI40" s="2"/>
      <c r="AJ40" s="2"/>
      <c r="AK40" s="2"/>
      <c r="AL40" s="2"/>
      <c r="AM40" s="2"/>
      <c r="AN40" s="2"/>
      <c r="AO40" s="2"/>
    </row>
    <row r="41" spans="1:41" x14ac:dyDescent="0.25">
      <c r="A41" s="2">
        <v>30</v>
      </c>
      <c r="B41" s="3">
        <v>1161</v>
      </c>
      <c r="C41" s="2">
        <f t="shared" si="5"/>
        <v>900</v>
      </c>
      <c r="D41">
        <f t="shared" ca="1" si="3"/>
        <v>14.499692307692307</v>
      </c>
      <c r="E41" s="2">
        <f t="shared" ca="1" si="6"/>
        <v>0.93500421873427753</v>
      </c>
      <c r="F41" s="2">
        <f t="shared" ca="1" si="7"/>
        <v>-0.35463658997501002</v>
      </c>
      <c r="G41" s="2">
        <f t="shared" ca="1" si="8"/>
        <v>28.050126562028325</v>
      </c>
      <c r="H41" s="2">
        <f t="shared" ca="1" si="9"/>
        <v>-10.6390976992503</v>
      </c>
      <c r="I41" s="2">
        <f t="shared" ca="1" si="10"/>
        <v>0.87423288905089669</v>
      </c>
      <c r="J41" s="2">
        <f t="shared" ca="1" si="10"/>
        <v>0.12576711094910337</v>
      </c>
      <c r="K41" s="2">
        <f t="shared" ca="1" si="11"/>
        <v>-0.33158670774417254</v>
      </c>
      <c r="L41" s="2">
        <f t="shared" si="12"/>
        <v>34830</v>
      </c>
      <c r="M41" s="2">
        <f t="shared" ca="1" si="13"/>
        <v>1085.5398979504962</v>
      </c>
      <c r="N41" s="2">
        <f t="shared" ca="1" si="14"/>
        <v>-411.73308096098663</v>
      </c>
      <c r="O41" s="2"/>
      <c r="P41" s="2"/>
      <c r="Q41" s="2"/>
      <c r="R41" s="2"/>
      <c r="S41" s="2"/>
      <c r="T41" s="2"/>
      <c r="U41" s="2"/>
      <c r="V41" s="2">
        <v>30</v>
      </c>
      <c r="W41" s="2">
        <f t="shared" ca="1" si="15"/>
        <v>19.048668958635329</v>
      </c>
      <c r="X41" s="2">
        <f t="shared" ca="1" si="16"/>
        <v>1.1928250420337785</v>
      </c>
      <c r="Y41" s="2">
        <f t="shared" ca="1" si="17"/>
        <v>-51.410418006631481</v>
      </c>
      <c r="Z41" s="2">
        <f t="shared" ca="1" si="18"/>
        <v>1145.9573505129522</v>
      </c>
      <c r="AA41">
        <f t="shared" si="19"/>
        <v>30</v>
      </c>
      <c r="AB41">
        <f t="shared" ca="1" si="20"/>
        <v>1114.7884265069897</v>
      </c>
      <c r="AC41" s="2">
        <f t="shared" si="21"/>
        <v>1161</v>
      </c>
      <c r="AD41" s="2">
        <f t="shared" ca="1" si="22"/>
        <v>2135.5095246998912</v>
      </c>
      <c r="AE41" s="2">
        <f t="shared" ca="1" si="4"/>
        <v>1114.7884265069897</v>
      </c>
      <c r="AF41" s="2"/>
      <c r="AG41" s="2"/>
      <c r="AH41" s="2"/>
      <c r="AI41" s="2"/>
      <c r="AJ41" s="2"/>
      <c r="AK41" s="2"/>
      <c r="AL41" s="2"/>
      <c r="AM41" s="2"/>
      <c r="AN41" s="2"/>
      <c r="AO41" s="2"/>
    </row>
    <row r="42" spans="1:41" x14ac:dyDescent="0.25">
      <c r="A42" s="2">
        <v>31</v>
      </c>
      <c r="B42" s="3">
        <v>1159</v>
      </c>
      <c r="C42" s="2">
        <f t="shared" si="5"/>
        <v>961</v>
      </c>
      <c r="D42">
        <f t="shared" ca="1" si="3"/>
        <v>14.983015384615385</v>
      </c>
      <c r="E42" s="2">
        <f t="shared" ca="1" si="6"/>
        <v>0.66309643246809147</v>
      </c>
      <c r="F42" s="2">
        <f t="shared" ca="1" si="7"/>
        <v>-0.74853398135828797</v>
      </c>
      <c r="G42" s="2">
        <f t="shared" ca="1" si="8"/>
        <v>20.555989406510836</v>
      </c>
      <c r="H42" s="2">
        <f t="shared" ca="1" si="9"/>
        <v>-23.204553422106926</v>
      </c>
      <c r="I42" s="2">
        <f t="shared" ca="1" si="10"/>
        <v>0.43969687875191021</v>
      </c>
      <c r="J42" s="2">
        <f t="shared" ca="1" si="10"/>
        <v>0.56030312124808979</v>
      </c>
      <c r="K42" s="2">
        <f t="shared" ca="1" si="11"/>
        <v>-0.49635021261981765</v>
      </c>
      <c r="L42" s="2">
        <f t="shared" si="12"/>
        <v>35929</v>
      </c>
      <c r="M42" s="2">
        <f t="shared" ca="1" si="13"/>
        <v>768.52876523051805</v>
      </c>
      <c r="N42" s="2">
        <f t="shared" ca="1" si="14"/>
        <v>-867.55088439425572</v>
      </c>
      <c r="O42" s="2"/>
      <c r="P42" s="2"/>
      <c r="Q42" s="2"/>
      <c r="R42" s="2"/>
      <c r="S42" s="2"/>
      <c r="T42" s="2"/>
      <c r="U42" s="2"/>
      <c r="V42" s="2">
        <v>31</v>
      </c>
      <c r="W42" s="2">
        <f t="shared" ca="1" si="15"/>
        <v>19.68362459058984</v>
      </c>
      <c r="X42" s="2">
        <f t="shared" ca="1" si="16"/>
        <v>0.84594060014181083</v>
      </c>
      <c r="Y42" s="2">
        <f t="shared" ca="1" si="17"/>
        <v>-112.12941405470799</v>
      </c>
      <c r="Z42" s="2">
        <f t="shared" ca="1" si="18"/>
        <v>1145.9573505129522</v>
      </c>
      <c r="AA42">
        <f t="shared" si="19"/>
        <v>31</v>
      </c>
      <c r="AB42">
        <f t="shared" ca="1" si="20"/>
        <v>1054.3575016489758</v>
      </c>
      <c r="AC42" s="2">
        <f t="shared" si="21"/>
        <v>1159</v>
      </c>
      <c r="AD42" s="2">
        <f t="shared" ca="1" si="22"/>
        <v>10950.0524611441</v>
      </c>
      <c r="AE42" s="2">
        <f t="shared" ca="1" si="4"/>
        <v>1054.3575016489758</v>
      </c>
      <c r="AF42" s="2"/>
      <c r="AG42" s="2"/>
      <c r="AH42" s="2"/>
      <c r="AI42" s="2"/>
      <c r="AJ42" s="2"/>
      <c r="AK42" s="2"/>
      <c r="AL42" s="2"/>
      <c r="AM42" s="2"/>
      <c r="AN42" s="2"/>
      <c r="AO42" s="2"/>
    </row>
    <row r="43" spans="1:41" x14ac:dyDescent="0.25">
      <c r="A43" s="2">
        <v>32</v>
      </c>
      <c r="B43" s="3">
        <v>1157</v>
      </c>
      <c r="C43" s="2">
        <f t="shared" si="5"/>
        <v>1024</v>
      </c>
      <c r="D43">
        <f t="shared" ca="1" si="3"/>
        <v>15.466338461538461</v>
      </c>
      <c r="E43" s="2">
        <f t="shared" ca="1" si="6"/>
        <v>0.23928054813411123</v>
      </c>
      <c r="F43" s="2">
        <f t="shared" ca="1" si="7"/>
        <v>-0.9709504721069141</v>
      </c>
      <c r="G43" s="2">
        <f t="shared" ca="1" si="8"/>
        <v>7.6569775402915594</v>
      </c>
      <c r="H43" s="2">
        <f t="shared" ca="1" si="9"/>
        <v>-31.070415107421251</v>
      </c>
      <c r="I43" s="2">
        <f t="shared" ca="1" si="10"/>
        <v>5.7255180715360725E-2</v>
      </c>
      <c r="J43" s="2">
        <f t="shared" ca="1" si="10"/>
        <v>0.94274481928463938</v>
      </c>
      <c r="K43" s="2">
        <f t="shared" ca="1" si="11"/>
        <v>-0.2323295611768165</v>
      </c>
      <c r="L43" s="2">
        <f t="shared" si="12"/>
        <v>37024</v>
      </c>
      <c r="M43" s="2">
        <f t="shared" ca="1" si="13"/>
        <v>276.84759419116671</v>
      </c>
      <c r="N43" s="2">
        <f t="shared" ca="1" si="14"/>
        <v>-1123.3896962276997</v>
      </c>
      <c r="O43" s="2"/>
      <c r="P43" s="2"/>
      <c r="Q43" s="2"/>
      <c r="R43" s="2"/>
      <c r="S43" s="2"/>
      <c r="T43" s="2"/>
      <c r="U43" s="2"/>
      <c r="V43" s="2">
        <v>32</v>
      </c>
      <c r="W43" s="2">
        <f t="shared" ca="1" si="15"/>
        <v>20.318580222544352</v>
      </c>
      <c r="X43" s="2">
        <f t="shared" ca="1" si="16"/>
        <v>0.30526047280547225</v>
      </c>
      <c r="Y43" s="2">
        <f t="shared" ca="1" si="17"/>
        <v>-150.13895665462715</v>
      </c>
      <c r="Z43" s="2">
        <f t="shared" ca="1" si="18"/>
        <v>1145.9573505129522</v>
      </c>
      <c r="AA43">
        <f t="shared" si="19"/>
        <v>32</v>
      </c>
      <c r="AB43">
        <f t="shared" ca="1" si="20"/>
        <v>1016.4422345536749</v>
      </c>
      <c r="AC43" s="2">
        <f t="shared" si="21"/>
        <v>1157</v>
      </c>
      <c r="AD43" s="2">
        <f t="shared" ca="1" si="22"/>
        <v>19756.485427264142</v>
      </c>
      <c r="AE43" s="2">
        <f t="shared" ca="1" si="4"/>
        <v>1016.4422345536749</v>
      </c>
      <c r="AF43" s="2"/>
      <c r="AG43" s="2"/>
      <c r="AH43" s="2"/>
      <c r="AI43" s="2"/>
      <c r="AJ43" s="2"/>
      <c r="AK43" s="2"/>
      <c r="AL43" s="2"/>
      <c r="AM43" s="2"/>
      <c r="AN43" s="2"/>
      <c r="AO43" s="2"/>
    </row>
    <row r="44" spans="1:41" x14ac:dyDescent="0.25">
      <c r="A44" s="2">
        <v>33</v>
      </c>
      <c r="B44" s="3">
        <v>1147</v>
      </c>
      <c r="C44" s="2">
        <f t="shared" si="5"/>
        <v>1089</v>
      </c>
      <c r="D44">
        <f t="shared" ca="1" si="3"/>
        <v>15.949661538461537</v>
      </c>
      <c r="E44" s="2">
        <f t="shared" ca="1" si="6"/>
        <v>-0.23935187749293568</v>
      </c>
      <c r="F44" s="2">
        <f t="shared" ca="1" si="7"/>
        <v>-0.97093289095622193</v>
      </c>
      <c r="G44" s="2">
        <f t="shared" ca="1" si="8"/>
        <v>-7.8986119572668771</v>
      </c>
      <c r="H44" s="2">
        <f t="shared" ca="1" si="9"/>
        <v>-32.040785401555326</v>
      </c>
      <c r="I44" s="2">
        <f t="shared" ca="1" si="10"/>
        <v>5.7289321259393289E-2</v>
      </c>
      <c r="J44" s="2">
        <f t="shared" ca="1" si="10"/>
        <v>0.94271067874060677</v>
      </c>
      <c r="K44" s="2">
        <f t="shared" ca="1" si="11"/>
        <v>0.23239461037001552</v>
      </c>
      <c r="L44" s="2">
        <f t="shared" si="12"/>
        <v>37851</v>
      </c>
      <c r="M44" s="2">
        <f t="shared" ca="1" si="13"/>
        <v>-274.53660348439723</v>
      </c>
      <c r="N44" s="2">
        <f t="shared" ca="1" si="14"/>
        <v>-1113.6600259267866</v>
      </c>
      <c r="O44" s="2"/>
      <c r="P44" s="2"/>
      <c r="Q44" s="2"/>
      <c r="R44" s="2"/>
      <c r="S44" s="2"/>
      <c r="T44" s="2"/>
      <c r="U44" s="2"/>
      <c r="V44" s="2">
        <v>33</v>
      </c>
      <c r="W44" s="2">
        <f t="shared" ca="1" si="15"/>
        <v>20.953535854498863</v>
      </c>
      <c r="X44" s="2">
        <f t="shared" ca="1" si="16"/>
        <v>-0.3053514707322551</v>
      </c>
      <c r="Y44" s="2">
        <f t="shared" ca="1" si="17"/>
        <v>-154.82799550480766</v>
      </c>
      <c r="Z44" s="2">
        <f t="shared" ca="1" si="18"/>
        <v>1145.9573505129522</v>
      </c>
      <c r="AA44">
        <f t="shared" si="19"/>
        <v>33</v>
      </c>
      <c r="AB44">
        <f t="shared" ca="1" si="20"/>
        <v>1011.7775393919112</v>
      </c>
      <c r="AC44" s="2">
        <f t="shared" si="21"/>
        <v>1147</v>
      </c>
      <c r="AD44" s="2">
        <f t="shared" ca="1" si="22"/>
        <v>18285.113852906125</v>
      </c>
      <c r="AE44" s="2">
        <f t="shared" ca="1" si="4"/>
        <v>1011.7775393919112</v>
      </c>
      <c r="AF44" s="2"/>
      <c r="AG44" s="2"/>
      <c r="AH44" s="2"/>
      <c r="AI44" s="2"/>
      <c r="AJ44" s="2"/>
      <c r="AK44" s="2"/>
      <c r="AL44" s="2"/>
      <c r="AM44" s="2"/>
      <c r="AN44" s="2"/>
      <c r="AO44" s="2"/>
    </row>
    <row r="45" spans="1:41" x14ac:dyDescent="0.25">
      <c r="A45" s="2">
        <v>34</v>
      </c>
      <c r="B45" s="3">
        <v>1155</v>
      </c>
      <c r="C45" s="2">
        <f t="shared" si="5"/>
        <v>1156</v>
      </c>
      <c r="D45">
        <f t="shared" ca="1" si="3"/>
        <v>16.432984615384616</v>
      </c>
      <c r="E45" s="2">
        <f t="shared" ca="1" si="6"/>
        <v>-0.66315142105549274</v>
      </c>
      <c r="F45" s="2">
        <f t="shared" ca="1" si="7"/>
        <v>-0.74848526555442663</v>
      </c>
      <c r="G45" s="2">
        <f t="shared" ca="1" si="8"/>
        <v>-22.547148315886751</v>
      </c>
      <c r="H45" s="2">
        <f t="shared" ca="1" si="9"/>
        <v>-25.448499028850506</v>
      </c>
      <c r="I45" s="2">
        <f t="shared" ca="1" si="10"/>
        <v>0.43976980724791942</v>
      </c>
      <c r="J45" s="2">
        <f t="shared" ca="1" si="10"/>
        <v>0.56023019275208052</v>
      </c>
      <c r="K45" s="2">
        <f t="shared" ca="1" si="11"/>
        <v>0.49635906749151587</v>
      </c>
      <c r="L45" s="2">
        <f t="shared" si="12"/>
        <v>39270</v>
      </c>
      <c r="M45" s="2">
        <f t="shared" ca="1" si="13"/>
        <v>-765.93989131909416</v>
      </c>
      <c r="N45" s="2">
        <f t="shared" ca="1" si="14"/>
        <v>-864.50048171536275</v>
      </c>
      <c r="O45" s="2"/>
      <c r="P45" s="2"/>
      <c r="Q45" s="2"/>
      <c r="R45" s="2"/>
      <c r="S45" s="2"/>
      <c r="T45" s="2"/>
      <c r="U45" s="2"/>
      <c r="V45" s="2">
        <v>34</v>
      </c>
      <c r="W45" s="2">
        <f t="shared" ca="1" si="15"/>
        <v>21.588491486453375</v>
      </c>
      <c r="X45" s="2">
        <f t="shared" ca="1" si="16"/>
        <v>-0.84601075144462223</v>
      </c>
      <c r="Y45" s="2">
        <f t="shared" ca="1" si="17"/>
        <v>-122.9726438931708</v>
      </c>
      <c r="Z45" s="2">
        <f t="shared" ca="1" si="18"/>
        <v>1145.9573505129522</v>
      </c>
      <c r="AA45">
        <f t="shared" si="19"/>
        <v>34</v>
      </c>
      <c r="AB45">
        <f t="shared" ca="1" si="20"/>
        <v>1043.7271873547902</v>
      </c>
      <c r="AC45" s="2">
        <f t="shared" si="21"/>
        <v>1155</v>
      </c>
      <c r="AD45" s="2">
        <f t="shared" ca="1" si="22"/>
        <v>12381.638833975961</v>
      </c>
      <c r="AE45" s="2">
        <f t="shared" ca="1" si="4"/>
        <v>1043.7271873547902</v>
      </c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1" x14ac:dyDescent="0.25">
      <c r="A46" s="2">
        <v>35</v>
      </c>
      <c r="B46" s="3">
        <v>1143</v>
      </c>
      <c r="C46" s="2">
        <f t="shared" si="5"/>
        <v>1225</v>
      </c>
      <c r="D46">
        <f t="shared" ca="1" si="3"/>
        <v>16.916307692307694</v>
      </c>
      <c r="E46" s="2">
        <f t="shared" ca="1" si="6"/>
        <v>-0.93503026926980015</v>
      </c>
      <c r="F46" s="2">
        <f t="shared" ca="1" si="7"/>
        <v>-0.35456789977273045</v>
      </c>
      <c r="G46" s="2">
        <f t="shared" ca="1" si="8"/>
        <v>-32.726059424443008</v>
      </c>
      <c r="H46" s="2">
        <f t="shared" ca="1" si="9"/>
        <v>-12.409876492045566</v>
      </c>
      <c r="I46" s="2">
        <f t="shared" ca="1" si="10"/>
        <v>0.87428160445075498</v>
      </c>
      <c r="J46" s="2">
        <f t="shared" ca="1" si="10"/>
        <v>0.12571839554924502</v>
      </c>
      <c r="K46" s="2">
        <f t="shared" ca="1" si="11"/>
        <v>0.33153171879892368</v>
      </c>
      <c r="L46" s="2">
        <f t="shared" si="12"/>
        <v>40005</v>
      </c>
      <c r="M46" s="2">
        <f t="shared" ca="1" si="13"/>
        <v>-1068.7395977753815</v>
      </c>
      <c r="N46" s="2">
        <f t="shared" ca="1" si="14"/>
        <v>-405.27110944023093</v>
      </c>
      <c r="O46" s="2"/>
      <c r="P46" s="2"/>
      <c r="Q46" s="2"/>
      <c r="R46" s="2"/>
      <c r="S46" s="2"/>
      <c r="T46" s="2"/>
      <c r="U46" s="2"/>
      <c r="V46" s="2">
        <v>35</v>
      </c>
      <c r="W46" s="2">
        <f t="shared" ca="1" si="15"/>
        <v>22.223447118407886</v>
      </c>
      <c r="X46" s="2">
        <f t="shared" ca="1" si="16"/>
        <v>-1.1928582758208643</v>
      </c>
      <c r="Y46" s="2">
        <f t="shared" ca="1" si="17"/>
        <v>-59.967203601456681</v>
      </c>
      <c r="Z46" s="2">
        <f t="shared" ca="1" si="18"/>
        <v>1145.9573505129522</v>
      </c>
      <c r="AA46">
        <f t="shared" si="19"/>
        <v>35</v>
      </c>
      <c r="AB46">
        <f t="shared" ca="1" si="20"/>
        <v>1107.0207357540826</v>
      </c>
      <c r="AC46" s="2">
        <f t="shared" si="21"/>
        <v>1143</v>
      </c>
      <c r="AD46" s="2">
        <f t="shared" ca="1" si="22"/>
        <v>1294.5074556775517</v>
      </c>
      <c r="AE46" s="2">
        <f t="shared" ca="1" si="4"/>
        <v>1107.0207357540826</v>
      </c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1" x14ac:dyDescent="0.25">
      <c r="A47" s="2">
        <v>36</v>
      </c>
      <c r="B47" s="2"/>
      <c r="C47" s="2">
        <f t="shared" si="5"/>
        <v>1296</v>
      </c>
      <c r="D47">
        <f t="shared" ca="1" si="3"/>
        <v>17.399630769230768</v>
      </c>
      <c r="E47" s="2">
        <f t="shared" ca="1" si="6"/>
        <v>-0.99270396890275214</v>
      </c>
      <c r="F47" s="2">
        <f t="shared" ca="1" si="7"/>
        <v>0.12057707130596448</v>
      </c>
      <c r="G47" s="2">
        <f t="shared" ca="1" si="8"/>
        <v>-35.737342880499078</v>
      </c>
      <c r="H47" s="2">
        <f t="shared" ca="1" si="9"/>
        <v>4.3407745670147211</v>
      </c>
      <c r="I47" s="2">
        <f t="shared" ref="I47:J47" ca="1" si="32">E47*E47</f>
        <v>0.98546116987527632</v>
      </c>
      <c r="J47" s="2">
        <f t="shared" ca="1" si="32"/>
        <v>1.4538830124723644E-2</v>
      </c>
      <c r="K47" s="2">
        <f t="shared" ca="1" si="11"/>
        <v>-0.1196973372441011</v>
      </c>
      <c r="L47" s="2">
        <f t="shared" si="12"/>
        <v>0</v>
      </c>
      <c r="M47" s="2">
        <f t="shared" ca="1" si="13"/>
        <v>0</v>
      </c>
      <c r="N47" s="2">
        <f t="shared" ca="1" si="14"/>
        <v>0</v>
      </c>
      <c r="O47" s="2"/>
      <c r="P47" s="2"/>
      <c r="Q47" s="2"/>
      <c r="R47" s="2"/>
      <c r="S47" s="2"/>
      <c r="T47" s="2"/>
      <c r="U47" s="2"/>
      <c r="V47" s="2">
        <v>36</v>
      </c>
      <c r="W47" s="2">
        <f t="shared" ca="1" si="15"/>
        <v>22.858402750362394</v>
      </c>
      <c r="X47" s="2">
        <f t="shared" ca="1" si="16"/>
        <v>-1.2664350916367835</v>
      </c>
      <c r="Y47" s="2">
        <f t="shared" ca="1" si="17"/>
        <v>20.975560265651755</v>
      </c>
      <c r="Z47" s="2">
        <f t="shared" ca="1" si="18"/>
        <v>1145.9573505129522</v>
      </c>
      <c r="AA47" s="2"/>
      <c r="AB47" s="2"/>
      <c r="AC47" s="2"/>
      <c r="AD47" s="2"/>
      <c r="AE47" s="9">
        <f t="shared" ca="1" si="4"/>
        <v>1188.5248784373296</v>
      </c>
      <c r="AF47" s="2"/>
      <c r="AG47" s="2"/>
      <c r="AH47" s="2"/>
      <c r="AI47" s="2"/>
      <c r="AJ47" s="2"/>
      <c r="AK47" s="2"/>
      <c r="AL47" s="2"/>
      <c r="AM47" s="2"/>
      <c r="AN47" s="2"/>
      <c r="AO47" s="2"/>
    </row>
    <row r="48" spans="1:4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</row>
    <row r="49" spans="1:4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</row>
    <row r="50" spans="1:4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</row>
    <row r="51" spans="1:4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</row>
    <row r="52" spans="1:4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</row>
    <row r="53" spans="1:4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</row>
    <row r="54" spans="1:4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</row>
    <row r="55" spans="1:4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</row>
    <row r="56" spans="1:4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</row>
    <row r="57" spans="1:4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</row>
    <row r="59" spans="1:4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</row>
    <row r="60" spans="1:4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</row>
    <row r="61" spans="1:4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</row>
    <row r="62" spans="1:4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</row>
    <row r="63" spans="1:4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</row>
    <row r="64" spans="1:4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</row>
    <row r="65" spans="1:4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</row>
    <row r="66" spans="1:4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</row>
    <row r="67" spans="1:4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</row>
    <row r="68" spans="1:4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</row>
    <row r="69" spans="1:4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</row>
    <row r="70" spans="1:4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</row>
    <row r="71" spans="1:4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</row>
    <row r="72" spans="1:4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</row>
    <row r="73" spans="1:4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</row>
    <row r="76" spans="1:4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</row>
    <row r="77" spans="1:4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</row>
    <row r="78" spans="1:4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</row>
    <row r="79" spans="1:4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</row>
    <row r="80" spans="1:4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</row>
    <row r="81" spans="1:4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</row>
    <row r="82" spans="1:4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</row>
    <row r="83" spans="1:4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  <row r="180" spans="1:4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</row>
    <row r="181" spans="1:4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</row>
    <row r="182" spans="1:4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</row>
    <row r="183" spans="1:4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</row>
    <row r="184" spans="1:4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</row>
    <row r="185" spans="1:4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</row>
    <row r="186" spans="1:4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</row>
    <row r="187" spans="1:4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</row>
    <row r="188" spans="1:4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</row>
    <row r="189" spans="1:4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</row>
    <row r="190" spans="1:4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</row>
    <row r="191" spans="1:4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</row>
    <row r="192" spans="1:4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</row>
    <row r="193" spans="1:4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</row>
    <row r="194" spans="1:4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</row>
    <row r="195" spans="1:4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</row>
    <row r="196" spans="1:4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</row>
    <row r="197" spans="1:4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</row>
    <row r="198" spans="1:4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</row>
    <row r="199" spans="1:4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</row>
    <row r="200" spans="1:4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</row>
    <row r="201" spans="1:4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</row>
    <row r="202" spans="1:4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</row>
    <row r="203" spans="1:4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</row>
    <row r="204" spans="1:4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</row>
    <row r="205" spans="1:4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</row>
    <row r="206" spans="1:4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</row>
    <row r="207" spans="1:4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</row>
    <row r="208" spans="1:4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</row>
    <row r="209" spans="1:4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</row>
    <row r="210" spans="1:4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</row>
    <row r="211" spans="1:4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</row>
    <row r="212" spans="1:4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</row>
    <row r="213" spans="1:4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</row>
    <row r="214" spans="1:4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</row>
    <row r="215" spans="1:4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</row>
    <row r="216" spans="1:4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</row>
    <row r="217" spans="1:4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</row>
    <row r="218" spans="1:4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</row>
    <row r="219" spans="1:4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</row>
    <row r="220" spans="1:4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</row>
    <row r="221" spans="1:4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</row>
    <row r="222" spans="1:4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</row>
    <row r="223" spans="1:4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</row>
    <row r="224" spans="1:4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</row>
    <row r="225" spans="1:4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</row>
    <row r="226" spans="1:4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</row>
    <row r="227" spans="1:4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</row>
    <row r="228" spans="1:4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</row>
    <row r="229" spans="1:4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</row>
    <row r="230" spans="1:4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</row>
    <row r="231" spans="1:4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</row>
    <row r="232" spans="1:4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</row>
    <row r="233" spans="1:4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1:4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1:4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1:4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1:4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1:4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1:4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1:4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1:4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1:4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1:4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1:4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1:4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</row>
    <row r="246" spans="1:4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</row>
    <row r="247" spans="1:4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</row>
    <row r="248" spans="1:4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</row>
    <row r="249" spans="1:4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</row>
    <row r="250" spans="1:4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</row>
    <row r="251" spans="1:4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</row>
    <row r="252" spans="1:4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</row>
    <row r="253" spans="1:4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</row>
    <row r="254" spans="1:4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</row>
    <row r="255" spans="1:4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</row>
    <row r="256" spans="1:4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</row>
    <row r="257" spans="1:4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</row>
    <row r="258" spans="1:4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</row>
    <row r="259" spans="1:4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</row>
    <row r="260" spans="1:4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</row>
    <row r="261" spans="1:4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</row>
    <row r="262" spans="1:4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</row>
    <row r="263" spans="1:4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</row>
    <row r="264" spans="1:4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</row>
    <row r="265" spans="1:4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</row>
    <row r="266" spans="1:4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</row>
    <row r="267" spans="1:4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</row>
    <row r="268" spans="1:4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</row>
    <row r="269" spans="1:4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</row>
    <row r="270" spans="1:4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</row>
    <row r="271" spans="1:4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</row>
    <row r="272" spans="1:4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</row>
    <row r="273" spans="1:4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</row>
    <row r="274" spans="1:4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</row>
    <row r="275" spans="1:4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</row>
    <row r="276" spans="1:4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</row>
    <row r="277" spans="1:4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</row>
    <row r="278" spans="1:4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 valori</vt:lpstr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</dc:creator>
  <cp:lastModifiedBy>Luigino</cp:lastModifiedBy>
  <dcterms:created xsi:type="dcterms:W3CDTF">2017-08-05T06:50:33Z</dcterms:created>
  <dcterms:modified xsi:type="dcterms:W3CDTF">2021-10-23T11:27:43Z</dcterms:modified>
</cp:coreProperties>
</file>